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Бюджет на 2021 и 22-23\Новая папка (2)\"/>
    </mc:Choice>
  </mc:AlternateContent>
  <bookViews>
    <workbookView xWindow="0" yWindow="0" windowWidth="28800" windowHeight="12435" firstSheet="1" activeTab="1"/>
  </bookViews>
  <sheets>
    <sheet name="6" sheetId="29" state="hidden" r:id="rId1"/>
    <sheet name="6.1" sheetId="30" r:id="rId2"/>
  </sheets>
  <calcPr calcId="152511"/>
</workbook>
</file>

<file path=xl/calcChain.xml><?xml version="1.0" encoding="utf-8"?>
<calcChain xmlns="http://schemas.openxmlformats.org/spreadsheetml/2006/main">
  <c r="F123" i="30" l="1"/>
  <c r="E123" i="30"/>
  <c r="D123" i="30"/>
  <c r="F52" i="30" l="1"/>
  <c r="E52" i="30"/>
  <c r="D52" i="30"/>
  <c r="F53" i="30" l="1"/>
  <c r="E53" i="30"/>
  <c r="E22" i="30" l="1"/>
  <c r="E24" i="30"/>
  <c r="E27" i="30"/>
  <c r="E29" i="30"/>
  <c r="E34" i="30"/>
  <c r="E33" i="30" s="1"/>
  <c r="E39" i="30"/>
  <c r="E38" i="30" s="1"/>
  <c r="E42" i="30"/>
  <c r="E41" i="30" s="1"/>
  <c r="E46" i="30"/>
  <c r="E45" i="30" s="1"/>
  <c r="E44" i="30" s="1"/>
  <c r="E51" i="30"/>
  <c r="E50" i="30" s="1"/>
  <c r="E55" i="30"/>
  <c r="E62" i="30"/>
  <c r="E59" i="30" s="1"/>
  <c r="E67" i="30"/>
  <c r="E71" i="30"/>
  <c r="E76" i="30"/>
  <c r="E75" i="30" s="1"/>
  <c r="E78" i="30"/>
  <c r="E81" i="30"/>
  <c r="E80" i="30" s="1"/>
  <c r="E86" i="30"/>
  <c r="E85" i="30" s="1"/>
  <c r="E84" i="30" s="1"/>
  <c r="E90" i="30"/>
  <c r="E89" i="30" s="1"/>
  <c r="E88" i="30" s="1"/>
  <c r="E94" i="30"/>
  <c r="E96" i="30"/>
  <c r="E98" i="30"/>
  <c r="E100" i="30"/>
  <c r="E106" i="30"/>
  <c r="E105" i="30" s="1"/>
  <c r="E111" i="30"/>
  <c r="E110" i="30" s="1"/>
  <c r="E114" i="30"/>
  <c r="E113" i="30" s="1"/>
  <c r="E117" i="30"/>
  <c r="E116" i="30" s="1"/>
  <c r="E122" i="30"/>
  <c r="E121" i="30" s="1"/>
  <c r="E126" i="30"/>
  <c r="E125" i="30" s="1"/>
  <c r="E124" i="30" s="1"/>
  <c r="E129" i="30"/>
  <c r="E73" i="30" l="1"/>
  <c r="E74" i="30"/>
  <c r="E48" i="30"/>
  <c r="E49" i="30"/>
  <c r="E31" i="30"/>
  <c r="E32" i="30"/>
  <c r="E26" i="30"/>
  <c r="E21" i="30"/>
  <c r="E37" i="30"/>
  <c r="E36" i="30" s="1"/>
  <c r="E83" i="30"/>
  <c r="E66" i="30"/>
  <c r="E64" i="30" s="1"/>
  <c r="E93" i="30"/>
  <c r="E120" i="30"/>
  <c r="E119" i="30" s="1"/>
  <c r="E57" i="30"/>
  <c r="E58" i="30"/>
  <c r="E92" i="30"/>
  <c r="E19" i="30" l="1"/>
  <c r="E131" i="30" s="1"/>
  <c r="E65" i="30"/>
  <c r="E20" i="30"/>
  <c r="F79" i="30"/>
  <c r="F78" i="30" s="1"/>
  <c r="D124" i="30" l="1"/>
  <c r="F114" i="30"/>
  <c r="D114" i="30"/>
  <c r="F106" i="30"/>
  <c r="F105" i="30" s="1"/>
  <c r="D35" i="30" l="1"/>
  <c r="D34" i="30" s="1"/>
  <c r="D33" i="30" s="1"/>
  <c r="D32" i="30" s="1"/>
  <c r="D167" i="30"/>
  <c r="D166" i="30"/>
  <c r="E165" i="30"/>
  <c r="F163" i="30"/>
  <c r="E163" i="30"/>
  <c r="D163" i="30"/>
  <c r="F161" i="30"/>
  <c r="D161" i="30"/>
  <c r="F129" i="30"/>
  <c r="D129" i="30"/>
  <c r="F126" i="30"/>
  <c r="D126" i="30"/>
  <c r="F125" i="30"/>
  <c r="F124" i="30" s="1"/>
  <c r="D125" i="30"/>
  <c r="D122" i="30"/>
  <c r="D121" i="30" s="1"/>
  <c r="D120" i="30" s="1"/>
  <c r="D119" i="30" s="1"/>
  <c r="F122" i="30"/>
  <c r="F121" i="30" s="1"/>
  <c r="F117" i="30"/>
  <c r="F116" i="30" s="1"/>
  <c r="D117" i="30"/>
  <c r="D116" i="30" s="1"/>
  <c r="F113" i="30"/>
  <c r="D113" i="30"/>
  <c r="F111" i="30"/>
  <c r="F110" i="30" s="1"/>
  <c r="D111" i="30"/>
  <c r="D110" i="30" s="1"/>
  <c r="D106" i="30"/>
  <c r="D105" i="30" s="1"/>
  <c r="D103" i="30"/>
  <c r="D102" i="30" s="1"/>
  <c r="F100" i="30"/>
  <c r="D100" i="30"/>
  <c r="F98" i="30"/>
  <c r="D98" i="30"/>
  <c r="F96" i="30"/>
  <c r="D96" i="30"/>
  <c r="F94" i="30"/>
  <c r="D94" i="30"/>
  <c r="F90" i="30"/>
  <c r="D90" i="30"/>
  <c r="F89" i="30"/>
  <c r="F88" i="30" s="1"/>
  <c r="D89" i="30"/>
  <c r="D88" i="30" s="1"/>
  <c r="F86" i="30"/>
  <c r="F85" i="30" s="1"/>
  <c r="D86" i="30"/>
  <c r="D85" i="30" s="1"/>
  <c r="D84" i="30" s="1"/>
  <c r="D83" i="30" s="1"/>
  <c r="F84" i="30"/>
  <c r="D82" i="30"/>
  <c r="D81" i="30" s="1"/>
  <c r="D80" i="30" s="1"/>
  <c r="D79" i="30" s="1"/>
  <c r="F81" i="30"/>
  <c r="F80" i="30" s="1"/>
  <c r="F76" i="30"/>
  <c r="F75" i="30" s="1"/>
  <c r="D76" i="30"/>
  <c r="D75" i="30" s="1"/>
  <c r="F71" i="30"/>
  <c r="D71" i="30"/>
  <c r="D67" i="30"/>
  <c r="D66" i="30" s="1"/>
  <c r="F67" i="30"/>
  <c r="F62" i="30"/>
  <c r="D62" i="30"/>
  <c r="F59" i="30"/>
  <c r="F57" i="30" s="1"/>
  <c r="D59" i="30"/>
  <c r="D57" i="30" s="1"/>
  <c r="F55" i="30"/>
  <c r="D55" i="30"/>
  <c r="D53" i="30"/>
  <c r="F51" i="30"/>
  <c r="F50" i="30" s="1"/>
  <c r="D51" i="30"/>
  <c r="F46" i="30"/>
  <c r="D46" i="30"/>
  <c r="D45" i="30" s="1"/>
  <c r="D44" i="30" s="1"/>
  <c r="F45" i="30"/>
  <c r="F44" i="30" s="1"/>
  <c r="F42" i="30"/>
  <c r="F41" i="30" s="1"/>
  <c r="D42" i="30"/>
  <c r="F39" i="30"/>
  <c r="F38" i="30" s="1"/>
  <c r="D39" i="30"/>
  <c r="D38" i="30" s="1"/>
  <c r="F34" i="30"/>
  <c r="F33" i="30" s="1"/>
  <c r="F32" i="30" s="1"/>
  <c r="F31" i="30"/>
  <c r="F29" i="30"/>
  <c r="D29" i="30"/>
  <c r="F27" i="30"/>
  <c r="D27" i="30"/>
  <c r="F26" i="30"/>
  <c r="D26" i="30"/>
  <c r="F24" i="30"/>
  <c r="D24" i="30"/>
  <c r="F22" i="30"/>
  <c r="F21" i="30" s="1"/>
  <c r="D22" i="30"/>
  <c r="D21" i="30" s="1"/>
  <c r="D19" i="30" s="1"/>
  <c r="G19" i="30"/>
  <c r="G18" i="30"/>
  <c r="F48" i="30" l="1"/>
  <c r="F49" i="30"/>
  <c r="D73" i="30"/>
  <c r="D74" i="30"/>
  <c r="F73" i="30"/>
  <c r="F74" i="30"/>
  <c r="D31" i="30"/>
  <c r="F120" i="30"/>
  <c r="F119" i="30" s="1"/>
  <c r="D78" i="30"/>
  <c r="F19" i="30"/>
  <c r="F20" i="30" s="1"/>
  <c r="F37" i="30"/>
  <c r="F36" i="30" s="1"/>
  <c r="D50" i="30"/>
  <c r="F66" i="30"/>
  <c r="F65" i="30" s="1"/>
  <c r="F83" i="30"/>
  <c r="F92" i="30"/>
  <c r="F93" i="30"/>
  <c r="D37" i="30"/>
  <c r="D36" i="30" s="1"/>
  <c r="D92" i="30"/>
  <c r="D93" i="30"/>
  <c r="D65" i="30"/>
  <c r="D64" i="30" s="1"/>
  <c r="F58" i="30"/>
  <c r="D58" i="30"/>
  <c r="D20" i="30"/>
  <c r="E28" i="29"/>
  <c r="D48" i="30" l="1"/>
  <c r="D49" i="30"/>
  <c r="D131" i="30"/>
  <c r="F64" i="30"/>
  <c r="D160" i="30"/>
  <c r="E160" i="30"/>
  <c r="D142" i="29"/>
  <c r="F131" i="30" l="1"/>
  <c r="F160" i="30" s="1"/>
  <c r="F29" i="29"/>
  <c r="E29" i="29"/>
  <c r="D29" i="29"/>
  <c r="F156" i="29" l="1"/>
  <c r="F122" i="29"/>
  <c r="F121" i="29" s="1"/>
  <c r="E122" i="29"/>
  <c r="E121" i="29" s="1"/>
  <c r="F50" i="29"/>
  <c r="E50" i="29"/>
  <c r="F48" i="29"/>
  <c r="E48" i="29"/>
  <c r="F119" i="29"/>
  <c r="F118" i="29" s="1"/>
  <c r="E119" i="29"/>
  <c r="E118" i="29" s="1"/>
  <c r="D119" i="29"/>
  <c r="D118" i="29" s="1"/>
  <c r="F20" i="29"/>
  <c r="F19" i="29" s="1"/>
  <c r="F23" i="29"/>
  <c r="F22" i="29" s="1"/>
  <c r="F25" i="29"/>
  <c r="F33" i="29"/>
  <c r="F32" i="29" s="1"/>
  <c r="F36" i="29"/>
  <c r="F35" i="29" s="1"/>
  <c r="F40" i="29"/>
  <c r="F42" i="29"/>
  <c r="F44" i="29"/>
  <c r="F58" i="29"/>
  <c r="F64" i="29"/>
  <c r="F69" i="29"/>
  <c r="F68" i="29" s="1"/>
  <c r="F76" i="29"/>
  <c r="F83" i="29"/>
  <c r="F87" i="29"/>
  <c r="F93" i="29"/>
  <c r="F92" i="29" s="1"/>
  <c r="F114" i="29"/>
  <c r="F113" i="29" s="1"/>
  <c r="F142" i="29"/>
  <c r="F141" i="29" s="1"/>
  <c r="F145" i="29"/>
  <c r="F144" i="29" s="1"/>
  <c r="F163" i="29"/>
  <c r="F162" i="29" s="1"/>
  <c r="E20" i="29"/>
  <c r="E19" i="29" s="1"/>
  <c r="E23" i="29"/>
  <c r="E22" i="29" s="1"/>
  <c r="E33" i="29"/>
  <c r="E32" i="29" s="1"/>
  <c r="E36" i="29"/>
  <c r="E35" i="29" s="1"/>
  <c r="E40" i="29"/>
  <c r="E42" i="29"/>
  <c r="E44" i="29"/>
  <c r="E58" i="29"/>
  <c r="E64" i="29"/>
  <c r="E69" i="29"/>
  <c r="E68" i="29" s="1"/>
  <c r="E76" i="29"/>
  <c r="E83" i="29"/>
  <c r="E87" i="29"/>
  <c r="E93" i="29"/>
  <c r="E92" i="29" s="1"/>
  <c r="E114" i="29"/>
  <c r="E113" i="29" s="1"/>
  <c r="E134" i="29"/>
  <c r="E133" i="29" s="1"/>
  <c r="E132" i="29" s="1"/>
  <c r="E142" i="29"/>
  <c r="E141" i="29" s="1"/>
  <c r="E145" i="29"/>
  <c r="E144" i="29" s="1"/>
  <c r="E148" i="29"/>
  <c r="E147" i="29" s="1"/>
  <c r="E156" i="29"/>
  <c r="E160" i="29"/>
  <c r="E163" i="29"/>
  <c r="E162" i="29" s="1"/>
  <c r="D156" i="29"/>
  <c r="D163" i="29"/>
  <c r="D162" i="29" s="1"/>
  <c r="D69" i="29"/>
  <c r="D68" i="29" s="1"/>
  <c r="D20" i="29"/>
  <c r="D19" i="29" s="1"/>
  <c r="D23" i="29"/>
  <c r="D22" i="29" s="1"/>
  <c r="D25" i="29"/>
  <c r="D33" i="29"/>
  <c r="D40" i="29"/>
  <c r="D42" i="29"/>
  <c r="D44" i="29"/>
  <c r="D48" i="29"/>
  <c r="D50" i="29"/>
  <c r="D58" i="29"/>
  <c r="D64" i="29"/>
  <c r="D76" i="29"/>
  <c r="D83" i="29"/>
  <c r="D87" i="29"/>
  <c r="D93" i="29"/>
  <c r="D92" i="29" s="1"/>
  <c r="D114" i="29"/>
  <c r="D113" i="29" s="1"/>
  <c r="D122" i="29"/>
  <c r="D121" i="29" s="1"/>
  <c r="D134" i="29"/>
  <c r="D133" i="29" s="1"/>
  <c r="D132" i="29" s="1"/>
  <c r="D141" i="29"/>
  <c r="D145" i="29"/>
  <c r="D144" i="29" s="1"/>
  <c r="D148" i="29"/>
  <c r="D147" i="29" s="1"/>
  <c r="F89" i="29"/>
  <c r="F88" i="29" s="1"/>
  <c r="E89" i="29"/>
  <c r="E88" i="29" s="1"/>
  <c r="D89" i="29"/>
  <c r="D88" i="29" s="1"/>
  <c r="H201" i="29"/>
  <c r="H116" i="29"/>
  <c r="G17" i="29"/>
  <c r="G18" i="29"/>
  <c r="D27" i="29"/>
  <c r="D26" i="29" s="1"/>
  <c r="E27" i="29"/>
  <c r="E26" i="29" s="1"/>
  <c r="E25" i="29" s="1"/>
  <c r="F27" i="29"/>
  <c r="F26" i="29" s="1"/>
  <c r="D36" i="29"/>
  <c r="D66" i="29"/>
  <c r="E66" i="29"/>
  <c r="F66" i="29"/>
  <c r="D70" i="29"/>
  <c r="E70" i="29"/>
  <c r="F70" i="29"/>
  <c r="D78" i="29"/>
  <c r="D77" i="29" s="1"/>
  <c r="E78" i="29"/>
  <c r="E77" i="29" s="1"/>
  <c r="F78" i="29"/>
  <c r="F77" i="29" s="1"/>
  <c r="D85" i="29"/>
  <c r="D84" i="29" s="1"/>
  <c r="E85" i="29"/>
  <c r="E84" i="29" s="1"/>
  <c r="F85" i="29"/>
  <c r="F84" i="29" s="1"/>
  <c r="G91" i="29"/>
  <c r="D95" i="29"/>
  <c r="D96" i="29"/>
  <c r="E96" i="29"/>
  <c r="E95" i="29" s="1"/>
  <c r="F96" i="29"/>
  <c r="F95" i="29" s="1"/>
  <c r="D101" i="29"/>
  <c r="D103" i="29"/>
  <c r="E101" i="29"/>
  <c r="E103" i="29"/>
  <c r="F101" i="29"/>
  <c r="F103" i="29"/>
  <c r="D105" i="29"/>
  <c r="E105" i="29"/>
  <c r="F105" i="29"/>
  <c r="D108" i="29"/>
  <c r="D107" i="29" s="1"/>
  <c r="E108" i="29"/>
  <c r="E107" i="29" s="1"/>
  <c r="F108" i="29"/>
  <c r="F107" i="29" s="1"/>
  <c r="D110" i="29"/>
  <c r="E110" i="29"/>
  <c r="F110" i="29"/>
  <c r="D111" i="29"/>
  <c r="D116" i="29"/>
  <c r="E116" i="29"/>
  <c r="F116" i="29"/>
  <c r="D124" i="29"/>
  <c r="E124" i="29"/>
  <c r="F124" i="29"/>
  <c r="D125" i="29"/>
  <c r="E125" i="29"/>
  <c r="F125" i="29"/>
  <c r="F134" i="29"/>
  <c r="F133" i="29" s="1"/>
  <c r="F132" i="29" s="1"/>
  <c r="G136" i="29"/>
  <c r="F148" i="29"/>
  <c r="F147" i="29" s="1"/>
  <c r="D155" i="29"/>
  <c r="E155" i="29"/>
  <c r="D160" i="29"/>
  <c r="F160" i="29"/>
  <c r="D195" i="29"/>
  <c r="F195" i="29"/>
  <c r="D197" i="29"/>
  <c r="E197" i="29"/>
  <c r="F197" i="29"/>
  <c r="E199" i="29"/>
  <c r="D200" i="29"/>
  <c r="D201" i="29"/>
  <c r="D39" i="29" l="1"/>
  <c r="D32" i="29"/>
  <c r="D31" i="29" s="1"/>
  <c r="D154" i="29"/>
  <c r="E154" i="29"/>
  <c r="F100" i="29"/>
  <c r="E100" i="29"/>
  <c r="E99" i="29" s="1"/>
  <c r="F57" i="29"/>
  <c r="F56" i="29" s="1"/>
  <c r="E57" i="29"/>
  <c r="E56" i="29" s="1"/>
  <c r="E39" i="29"/>
  <c r="E38" i="29"/>
  <c r="D100" i="29"/>
  <c r="D99" i="29" s="1"/>
  <c r="D47" i="29"/>
  <c r="D46" i="29" s="1"/>
  <c r="E136" i="29"/>
  <c r="D136" i="29"/>
  <c r="F91" i="29"/>
  <c r="E91" i="29"/>
  <c r="D91" i="29"/>
  <c r="D57" i="29"/>
  <c r="D56" i="29" s="1"/>
  <c r="F47" i="29"/>
  <c r="F46" i="29" s="1"/>
  <c r="E47" i="29"/>
  <c r="E46" i="29" s="1"/>
  <c r="F38" i="29"/>
  <c r="F39" i="29"/>
  <c r="F31" i="29"/>
  <c r="E31" i="29"/>
  <c r="F18" i="29"/>
  <c r="E18" i="29"/>
  <c r="F136" i="29"/>
  <c r="F154" i="29"/>
  <c r="F155" i="29"/>
  <c r="F99" i="29"/>
  <c r="F98" i="29"/>
  <c r="D18" i="29"/>
  <c r="D38" i="29"/>
  <c r="D165" i="29" l="1"/>
  <c r="E98" i="29"/>
  <c r="F165" i="29"/>
  <c r="F194" i="29" s="1"/>
  <c r="D98" i="29"/>
  <c r="E165" i="29"/>
  <c r="E194" i="29" s="1"/>
  <c r="D194" i="29" l="1"/>
</calcChain>
</file>

<file path=xl/sharedStrings.xml><?xml version="1.0" encoding="utf-8"?>
<sst xmlns="http://schemas.openxmlformats.org/spreadsheetml/2006/main" count="539" uniqueCount="240">
  <si>
    <t>Муниципальная программа «Организация бюджетного процесса в сельском поселения Покур"</t>
  </si>
  <si>
    <t>32.0.00.00000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</si>
  <si>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</si>
  <si>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</si>
  <si>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</si>
  <si>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</si>
  <si>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</si>
  <si>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</si>
  <si>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</si>
  <si>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</si>
  <si>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</si>
  <si>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</si>
  <si>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</si>
  <si>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</si>
  <si>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</si>
  <si>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</si>
  <si>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</si>
  <si>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</si>
  <si>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</si>
  <si>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</si>
  <si>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</si>
  <si>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</si>
  <si>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от 26.07.2018 года № 15</t>
  </si>
  <si>
    <t>Уплата налогов, сборов и иных платежей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</si>
  <si>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</si>
  <si>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</si>
  <si>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Иные межбюджетные трансферты</t>
  </si>
  <si>
    <t>Резервные средства</t>
  </si>
  <si>
    <t>сельского поселения Покур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</si>
  <si>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</si>
  <si>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</si>
  <si>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</si>
  <si>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</si>
  <si>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</si>
  <si>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</si>
  <si>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ВР</t>
  </si>
  <si>
    <t>ЦСР</t>
  </si>
  <si>
    <t xml:space="preserve">        Сумма на год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</si>
  <si>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</si>
  <si>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</si>
  <si>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</si>
  <si>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Прочая закупка товаров, работ и услуг для обеспечения государственных (муниципальных) нужд</t>
  </si>
  <si>
    <t>Приложение 6 к решению</t>
  </si>
  <si>
    <t>Иные межбюджетные трансферты на содействие развитию исторических и иных местных традиций  в рамках государственной программы"Создание условий для эфективногои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</si>
  <si>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>вед</t>
  </si>
  <si>
    <t>мун</t>
  </si>
  <si>
    <t>Уплата налога на имущество организаций и земельного налога</t>
  </si>
  <si>
    <t>50.0.00.00000</t>
  </si>
  <si>
    <t>50.0.00.02030</t>
  </si>
  <si>
    <t xml:space="preserve"> 50.0.00.02040</t>
  </si>
  <si>
    <t>Сирена + публ.в газете+ членскик взносы совет глав</t>
  </si>
  <si>
    <t>уплата налога на имущ.орг</t>
  </si>
  <si>
    <t>0104без.МБТ+льг.ком.прож.в гост</t>
  </si>
  <si>
    <t>семин.обуч.44ФЗ</t>
  </si>
  <si>
    <t>Глава</t>
  </si>
  <si>
    <t>дороги</t>
  </si>
  <si>
    <t>проф.правон.</t>
  </si>
  <si>
    <t>Совет деп.</t>
  </si>
  <si>
    <t xml:space="preserve">       50.0.00.51180</t>
  </si>
  <si>
    <t xml:space="preserve">Осуществление первичного воинского учета </t>
  </si>
  <si>
    <t>МБТ</t>
  </si>
  <si>
    <t>ЗАГС</t>
  </si>
  <si>
    <t xml:space="preserve">ГО и ЧС </t>
  </si>
  <si>
    <t>страх.имущ</t>
  </si>
  <si>
    <t>Контакт</t>
  </si>
  <si>
    <t>парус, контур, сайт</t>
  </si>
  <si>
    <t>пихта</t>
  </si>
  <si>
    <t>Развитие жилищно-коммунального комплекса и повышение энергетической эффективност</t>
  </si>
  <si>
    <t>Пониж.коэф.</t>
  </si>
  <si>
    <t>техн.инвент.</t>
  </si>
  <si>
    <t>установка теплосчетч.</t>
  </si>
  <si>
    <t>ул.освещ.+То ул.осв+отлов собак + дератиз.</t>
  </si>
  <si>
    <t>зарп.+налог.+льг.проезд</t>
  </si>
  <si>
    <t>связь+тепло+трев.кнопка+видеонабл.</t>
  </si>
  <si>
    <t>страх.имущ.</t>
  </si>
  <si>
    <t>Наименование</t>
  </si>
  <si>
    <t>Совета депутатов</t>
  </si>
  <si>
    <t>Приложение 3 к решению</t>
  </si>
  <si>
    <t>Закупка товаров, работ и услуг для обеспечения государственных (муниципальных) нужд</t>
  </si>
  <si>
    <t>Реализация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</si>
  <si>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в рамках муниципальной программы «Развитие транспортной системы сельского поселения Покур"</t>
  </si>
  <si>
    <t>Резервный фонд в рамках муниципальной программы «Организация бюджетного процесса в сельском поселения Покур"</t>
  </si>
  <si>
    <t xml:space="preserve">  32.0.00.20610</t>
  </si>
  <si>
    <t>Условно утверждаемые расходы в рамках муниципальной программы «Организация бюджетного процесса в сельском поселении Покур"</t>
  </si>
  <si>
    <t xml:space="preserve">  32.0.00.99990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</si>
  <si>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</si>
  <si>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36.0.00.82580</t>
  </si>
  <si>
    <t>36.0.00.S2580</t>
  </si>
  <si>
    <t>Муниципальная программа "Формирование комфортной городской среды на территории сельского поселения Покур"</t>
  </si>
  <si>
    <t>Реализация мероприятий в рамках Муниципальной программы "Формирование комфортной городской среды на территории сельского поселения Покур"</t>
  </si>
  <si>
    <t>39.0.00.99990</t>
  </si>
  <si>
    <t>60.0.00.02400</t>
  </si>
  <si>
    <t xml:space="preserve"> 60.0.00.99990</t>
  </si>
  <si>
    <t>Реализация мероприятий в рамках ведомственной программы "Обеспечение реализации отдельных  полномочий администрации сельского поселения Покур</t>
  </si>
  <si>
    <t>Расходы на реализацию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</si>
  <si>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</si>
  <si>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</si>
  <si>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</si>
  <si>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</si>
  <si>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 Обеспечение реализации отдельных полномочий администрации с.п.Покур"</t>
  </si>
  <si>
    <t>Расходы на обеспечение функций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</si>
  <si>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Итого</t>
  </si>
  <si>
    <t>Обеспечение страховой защиты имущества сельского поселения Покур в рамках муниципальной программы «Управление муниципальным имуществом на территории  сельского поселения Покур"  (бюджет поселения)</t>
  </si>
  <si>
    <t>Расходы на реализацию мероприятий в рамках муниципальной программы  "Мероприятия в области информационно-коммуникационных технологий и связи сельского поселения Покур на 2018-2020 годы"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</si>
  <si>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</si>
  <si>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</si>
  <si>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</si>
  <si>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</si>
  <si>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 на 2018-2022 годы»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</si>
  <si>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</si>
  <si>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</si>
  <si>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</si>
  <si>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</si>
  <si>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</si>
  <si>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</si>
  <si>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</si>
  <si>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</si>
  <si>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</si>
  <si>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</si>
  <si>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</si>
  <si>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</si>
  <si>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50.0.00.99990</t>
  </si>
  <si>
    <t>50.0.00.89240</t>
  </si>
  <si>
    <t xml:space="preserve">  50.0.00.59300</t>
  </si>
  <si>
    <t xml:space="preserve"> 52.0.00.00000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</si>
  <si>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</si>
  <si>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</si>
  <si>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38.0.00.00000</t>
  </si>
  <si>
    <t>38.0.00.99990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</si>
  <si>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</si>
  <si>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</si>
  <si>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</si>
  <si>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</si>
  <si>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</si>
  <si>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(тыс.рублей)</t>
  </si>
  <si>
    <t>35.0.00.00000</t>
  </si>
  <si>
    <t xml:space="preserve"> 35.0.00.00590</t>
  </si>
  <si>
    <t>35.0.00.00590</t>
  </si>
  <si>
    <t xml:space="preserve"> 36.0.00.00000</t>
  </si>
  <si>
    <t>37.0.00.00000</t>
  </si>
  <si>
    <t>37.0.00.99990</t>
  </si>
  <si>
    <t xml:space="preserve"> 38.0.00.99990</t>
  </si>
  <si>
    <t>31.0.00.89160</t>
  </si>
  <si>
    <t>Сумма на 2020 год</t>
  </si>
  <si>
    <t>2021год</t>
  </si>
  <si>
    <t>2022 год</t>
  </si>
  <si>
    <t>Распределение бюджетных ассигнований по целевым статьям (муниципальным программам и ведомственным целевым программам), группам (группам и подгруппам) видов расходов классификации расходов бюджета поселения на 2020 год и плановый период 2021 и 2022 годов</t>
  </si>
  <si>
    <t>Иные межбюджетные трансферты на создание условий для деятельности народных дружин в рамках муниципальной программы  «Профилактика правонарушений в сфере общественного порядка в сельском поселении Покур»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</si>
  <si>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</si>
  <si>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 xml:space="preserve">  50.0.00.D9300</t>
  </si>
  <si>
    <r>
      <t xml:space="preserve"> 3</t>
    </r>
    <r>
      <rPr>
        <b/>
        <sz val="8"/>
        <rFont val="Times New Roman"/>
        <family val="1"/>
        <charset val="204"/>
      </rPr>
      <t>3.0.00.00000</t>
    </r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</si>
  <si>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</si>
  <si>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"</t>
  </si>
  <si>
    <t>зачем  повторять опять наименование программы</t>
  </si>
  <si>
    <t>нет в перечне КЦСР, 500 - Межбюджетные трансферты</t>
  </si>
  <si>
    <t>000</t>
  </si>
  <si>
    <t xml:space="preserve">Межбюджетные трансферты 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</si>
  <si>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</si>
  <si>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Иные закупки товаров, работ и услуг для обеспечения государственных (муниципальных) </t>
  </si>
  <si>
    <t xml:space="preserve">
</t>
  </si>
  <si>
    <t>от 24.12.2019 года №51</t>
  </si>
  <si>
    <t>Приложение 4 к решению</t>
  </si>
  <si>
    <t>Основное мероприятие «Повышение уровня безопасности граждан»</t>
  </si>
  <si>
    <t>30.0.01.00000</t>
  </si>
  <si>
    <t>30.0.01.82300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</si>
  <si>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</si>
  <si>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30.0.01.S2300</t>
  </si>
  <si>
    <t>Муниципальная программа «Создание условий для эффективного управления муниципальными финансами и повышения устойчивости бюджета сельского поселения Покур</t>
  </si>
  <si>
    <t>Основное мероприятие. «Организация бюджетного процесса»</t>
  </si>
  <si>
    <t>32.0.02.00000</t>
  </si>
  <si>
    <t xml:space="preserve">  32.0.02.20610</t>
  </si>
  <si>
    <t>32.0.02.99990</t>
  </si>
  <si>
    <t>Основное мероприятие «Финансовое обеспечение расходных обязательств по делегированным полномочиям»</t>
  </si>
  <si>
    <t>32.0.01.00000</t>
  </si>
  <si>
    <t>32.0.01.89020</t>
  </si>
  <si>
    <t>Основные мероприятие:"обеспечение доступности населению современных информационных технологий"</t>
  </si>
  <si>
    <t>34.0.01.00000</t>
  </si>
  <si>
    <t>34.0.01.20070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</si>
  <si>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</si>
  <si>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</si>
  <si>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35.0.01.00590</t>
  </si>
  <si>
    <t>Основное мероприятие «Страхование муниципального имущества сельского поселения Покур»</t>
  </si>
  <si>
    <t>38.0.01.00000</t>
  </si>
  <si>
    <t>38.0.01.99990</t>
  </si>
  <si>
    <t>Муниципальная программа «Безопасность жизнедеятельности в сельском поселении Покур»</t>
  </si>
  <si>
    <t>Основное мероприятие «Обеспечение мер пожарной безопасности на объектах социального назначения и жилищного фонда в сельском поселении Покур».</t>
  </si>
  <si>
    <t>39.0.01.00000</t>
  </si>
  <si>
    <t xml:space="preserve">Реализация мероприятий "Комплексные меры пожарной безопасности на объектах социального назначения и жилищного фонда в сельском поселении Покур" в рамках МП "Безопасность жизнедеятельности в сельском поселении Покур»" </t>
  </si>
  <si>
    <t>39.0.01.99990</t>
  </si>
  <si>
    <t>Основное мероприятие «Проведение информационно - пропагандистских мероприятий по профилактике экстремизма и терроризма»</t>
  </si>
  <si>
    <t>39.0.03.00000</t>
  </si>
  <si>
    <t>Расходы в рамках мероприятия "Противодействие экстремизму и профилактика терроризма на территории муниципального образования сельского поселение Покур" в рамках МП "Безопасность жизнедеятельности в сельском поселении Покур"</t>
  </si>
  <si>
    <t>39.0.03.99990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</si>
  <si>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</si>
  <si>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40.0.00.00000</t>
  </si>
  <si>
    <t>Основное мероприятие «Обеспечение осуществления полномочий деятельности органов местного самоуправления сельского поселения Покур»</t>
  </si>
  <si>
    <t>40.0.01.0000</t>
  </si>
  <si>
    <t>Расходы на содержание высшего должностного лица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</si>
  <si>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40.0.01.02030</t>
  </si>
  <si>
    <t>Расходы на обеспечение функций органов местного самоуправления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</si>
  <si>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>40.0.01.02040</t>
  </si>
  <si>
    <t xml:space="preserve"> 40.0.01.02040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</si>
  <si>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</si>
  <si>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</si>
  <si>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>40.0.01.51180</t>
  </si>
  <si>
    <t>Прочая закупка товаров, работ и услуг для государственных (муниципальных) нужд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</si>
  <si>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Покур»</t>
  </si>
  <si>
    <t>40.0.01.D9300</t>
  </si>
  <si>
    <t xml:space="preserve">  40.0.00.D9300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</si>
  <si>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</si>
  <si>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 xml:space="preserve"> 40.0.01.59300</t>
  </si>
  <si>
    <t>Муниципальная программа "Развитие жилищно-коммунального хозяйства на территории сельского поселения Покур"</t>
  </si>
  <si>
    <t>41.0.00.00000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</si>
  <si>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</si>
  <si>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>41.0.01.00000</t>
  </si>
  <si>
    <t>Расходы на реализацию мероприятий в рамках муниципальная программа "Развитие жилищно-коммунального хозяйства на территории сельского поселения Покур</t>
  </si>
  <si>
    <t>41.0.01.99990</t>
  </si>
  <si>
    <t xml:space="preserve">Основное мероприятие «Создание условий для обеспечения качественными коммунальными услугами» </t>
  </si>
  <si>
    <t>41.0.02.00000</t>
  </si>
  <si>
    <t xml:space="preserve">Субвенции на осуществление отдельных государственных полномочий Ханты - Мансийского автономного округа - Югры в сфере обращения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муниципальная программа "Развитие жилищно-коммунального хозяйства на территории сельского поселения Покур </t>
  </si>
  <si>
    <t>41.0.02.84290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</si>
  <si>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</si>
  <si>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41.0.02.99990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</si>
  <si>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</si>
  <si>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от ___.12.2020 года №</t>
  </si>
  <si>
    <t>Сумма на 2021 год</t>
  </si>
  <si>
    <t>2022год</t>
  </si>
  <si>
    <t>2023 год</t>
  </si>
  <si>
    <t>Распределение бюджетных ассигнований по целевым статьям (муниципальным программам ), группам (группам и подгруппам) видов расходов классификации расходов бюджета поселения на 2021 год и плановый период 2022 и 2023 годов</t>
  </si>
  <si>
    <t>Приложение 5 к решению</t>
  </si>
  <si>
    <t>Обеспечение функционирования муниципальных внутрипоселковых автомобильных дорог сельского поселения</t>
  </si>
  <si>
    <t>31.0.01.00000</t>
  </si>
  <si>
    <t>31.0.01.99990</t>
  </si>
  <si>
    <t>Основное мероприятие:Материально – техническое обеспечение деятельности органов местного самоуправления</t>
  </si>
  <si>
    <t xml:space="preserve"> 33.0.01.00590</t>
  </si>
  <si>
    <t>Основное мероприятие Обеспечения деятельности учреждения в целях реализации полномочий в сфере физкультуры и спорта</t>
  </si>
  <si>
    <t xml:space="preserve"> 36.0.01.00000</t>
  </si>
  <si>
    <t>36.0.01.00590</t>
  </si>
  <si>
    <r>
      <t xml:space="preserve"> 3</t>
    </r>
    <r>
      <rPr>
        <b/>
        <sz val="11"/>
        <rFont val="Times New Roman"/>
        <family val="1"/>
        <charset val="204"/>
      </rPr>
      <t>3.0.00.00000</t>
    </r>
  </si>
  <si>
    <r>
      <t xml:space="preserve"> 3</t>
    </r>
    <r>
      <rPr>
        <b/>
        <sz val="11"/>
        <rFont val="Times New Roman"/>
        <family val="1"/>
        <charset val="204"/>
      </rPr>
      <t>3.0.01.00000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</si>
</sst>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000"/>
    <numFmt numFmtId="166" formatCode="0000000"/>
    <numFmt numFmtId="167" formatCode="#,##0.00;[Red]\-#,##0.00;0.00"/>
    <numFmt numFmtId="168" formatCode="#,##0.00_ ;[Red]\-#,##0.00\ "/>
    <numFmt numFmtId="169" formatCode="#,##0.0;[Red]\-#,##0.0"/>
    <numFmt numFmtId="170" formatCode="#,##0.0_);[Red]\(#,##0.0\)"/>
    <numFmt numFmtId="171" formatCode="000.0"/>
    <numFmt numFmtId="172" formatCode="000.00"/>
    <numFmt numFmtId="173" formatCode="#,##0.0\ _₽;[Red]\-#,##0.0\ _₽"/>
    <numFmt numFmtId="174" formatCode="#,##0.000\ _₽;[Red]\-#,##0.000\ _₽"/>
    <numFmt numFmtId="175" formatCode="#,##0.0_ ;[Red]\-#,##0.0\ 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Arial Cyr"/>
      <charset val="204"/>
    </font>
    <font>
      <sz val="11"/>
      <color rgb="FF333333"/>
      <name val="Times New Roman"/>
      <family val="1"/>
      <charset val="204"/>
    </font>
    <font>
      <sz val="11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04">
    <xf numFmtId="0" fontId="0" fillId="0" borderId="0" xfId="0"/>
    <xf numFmtId="0" fontId="8" fillId="0" borderId="0" xfId="0" applyFont="1" applyFill="1" applyAlignment="1"/>
    <xf numFmtId="0" fontId="14" fillId="0" borderId="0" xfId="3" applyFont="1" applyFill="1" applyAlignment="1" applyProtection="1">
      <alignment horizontal="left"/>
      <protection hidden="1"/>
    </xf>
    <xf numFmtId="0" fontId="5" fillId="0" borderId="0" xfId="1" applyNumberFormat="1" applyFont="1" applyFill="1" applyAlignment="1" applyProtection="1">
      <alignment horizontal="left" vertical="center" wrapText="1"/>
      <protection hidden="1"/>
    </xf>
    <xf numFmtId="0" fontId="14" fillId="0" borderId="0" xfId="3" applyFont="1" applyFill="1" applyProtection="1">
      <protection hidden="1"/>
    </xf>
    <xf numFmtId="0" fontId="15" fillId="0" borderId="0" xfId="1" applyFont="1" applyFill="1" applyBorder="1"/>
    <xf numFmtId="0" fontId="15" fillId="0" borderId="0" xfId="1" applyFont="1" applyFill="1"/>
    <xf numFmtId="38" fontId="6" fillId="0" borderId="0" xfId="2" applyNumberFormat="1" applyFont="1" applyFill="1" applyBorder="1" applyAlignment="1" applyProtection="1">
      <protection hidden="1"/>
    </xf>
    <xf numFmtId="0" fontId="15" fillId="0" borderId="0" xfId="1" applyFont="1" applyFill="1" applyProtection="1">
      <protection hidden="1"/>
    </xf>
    <xf numFmtId="166" fontId="12" fillId="0" borderId="0" xfId="1" applyNumberFormat="1" applyFont="1" applyFill="1" applyBorder="1" applyAlignment="1" applyProtection="1">
      <alignment horizontal="center"/>
      <protection hidden="1"/>
    </xf>
    <xf numFmtId="165" fontId="12" fillId="0" borderId="0" xfId="1" applyNumberFormat="1" applyFont="1" applyFill="1" applyBorder="1" applyAlignment="1" applyProtection="1">
      <alignment horizontal="center"/>
      <protection hidden="1"/>
    </xf>
    <xf numFmtId="169" fontId="12" fillId="0" borderId="0" xfId="1" applyNumberFormat="1" applyFont="1" applyFill="1" applyBorder="1" applyAlignment="1" applyProtection="1">
      <alignment horizontal="right"/>
      <protection hidden="1"/>
    </xf>
    <xf numFmtId="166" fontId="13" fillId="0" borderId="0" xfId="1" applyNumberFormat="1" applyFont="1" applyFill="1" applyBorder="1" applyAlignment="1" applyProtection="1">
      <alignment horizontal="center"/>
      <protection hidden="1"/>
    </xf>
    <xf numFmtId="165" fontId="13" fillId="0" borderId="0" xfId="1" applyNumberFormat="1" applyFont="1" applyFill="1" applyBorder="1" applyAlignment="1" applyProtection="1">
      <alignment horizontal="center"/>
      <protection hidden="1"/>
    </xf>
    <xf numFmtId="169" fontId="13" fillId="0" borderId="0" xfId="1" applyNumberFormat="1" applyFont="1" applyFill="1" applyBorder="1" applyAlignment="1" applyProtection="1">
      <alignment horizontal="right"/>
      <protection hidden="1"/>
    </xf>
    <xf numFmtId="0" fontId="1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0" fillId="0" borderId="0" xfId="1" applyNumberFormat="1" applyFont="1" applyFill="1" applyBorder="1" applyAlignment="1" applyProtection="1">
      <alignment horizontal="center"/>
      <protection hidden="1"/>
    </xf>
    <xf numFmtId="165" fontId="10" fillId="0" borderId="0" xfId="1" applyNumberFormat="1" applyFont="1" applyFill="1" applyBorder="1" applyAlignment="1" applyProtection="1">
      <alignment horizontal="center"/>
      <protection hidden="1"/>
    </xf>
    <xf numFmtId="169" fontId="10" fillId="0" borderId="0" xfId="1" applyNumberFormat="1" applyFont="1" applyFill="1" applyBorder="1" applyAlignment="1" applyProtection="1">
      <alignment horizontal="right"/>
      <protection hidden="1"/>
    </xf>
    <xf numFmtId="0" fontId="11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1" fillId="0" borderId="0" xfId="1" applyNumberFormat="1" applyFont="1" applyFill="1" applyBorder="1" applyAlignment="1" applyProtection="1">
      <alignment horizontal="center"/>
      <protection hidden="1"/>
    </xf>
    <xf numFmtId="165" fontId="11" fillId="0" borderId="0" xfId="1" applyNumberFormat="1" applyFont="1" applyFill="1" applyBorder="1" applyAlignment="1" applyProtection="1">
      <alignment horizontal="center"/>
      <protection hidden="1"/>
    </xf>
    <xf numFmtId="169" fontId="11" fillId="0" borderId="0" xfId="1" applyNumberFormat="1" applyFont="1" applyFill="1" applyBorder="1" applyAlignment="1" applyProtection="1">
      <alignment horizontal="right"/>
      <protection hidden="1"/>
    </xf>
    <xf numFmtId="0" fontId="11" fillId="0" borderId="0" xfId="1" applyNumberFormat="1" applyFont="1" applyFill="1" applyBorder="1" applyAlignment="1" applyProtection="1">
      <alignment horizontal="left" vertical="top" wrapText="1"/>
      <protection hidden="1"/>
    </xf>
    <xf numFmtId="166" fontId="11" fillId="0" borderId="0" xfId="1" applyNumberFormat="1" applyFont="1" applyFill="1" applyBorder="1" applyAlignment="1" applyProtection="1">
      <alignment horizontal="center" vertical="top"/>
      <protection hidden="1"/>
    </xf>
    <xf numFmtId="165" fontId="11" fillId="0" borderId="0" xfId="1" applyNumberFormat="1" applyFont="1" applyFill="1" applyBorder="1" applyAlignment="1" applyProtection="1">
      <alignment horizontal="center" vertical="top"/>
      <protection hidden="1"/>
    </xf>
    <xf numFmtId="170" fontId="11" fillId="0" borderId="0" xfId="1" applyNumberFormat="1" applyFont="1" applyFill="1" applyBorder="1" applyAlignment="1" applyProtection="1">
      <alignment horizontal="right" vertical="top"/>
      <protection hidden="1"/>
    </xf>
    <xf numFmtId="0" fontId="10" fillId="0" borderId="0" xfId="1" applyNumberFormat="1" applyFont="1" applyFill="1" applyBorder="1" applyAlignment="1" applyProtection="1">
      <alignment horizontal="left" vertical="top" wrapText="1"/>
      <protection hidden="1"/>
    </xf>
    <xf numFmtId="166" fontId="10" fillId="0" borderId="0" xfId="1" applyNumberFormat="1" applyFont="1" applyFill="1" applyBorder="1" applyAlignment="1" applyProtection="1">
      <alignment horizontal="center" vertical="top"/>
      <protection hidden="1"/>
    </xf>
    <xf numFmtId="165" fontId="10" fillId="0" borderId="0" xfId="1" applyNumberFormat="1" applyFont="1" applyFill="1" applyBorder="1" applyAlignment="1" applyProtection="1">
      <alignment horizontal="center" vertical="top"/>
      <protection hidden="1"/>
    </xf>
    <xf numFmtId="170" fontId="10" fillId="0" borderId="0" xfId="1" applyNumberFormat="1" applyFont="1" applyFill="1" applyBorder="1" applyAlignment="1" applyProtection="1">
      <alignment horizontal="right" vertical="top"/>
      <protection hidden="1"/>
    </xf>
    <xf numFmtId="0" fontId="11" fillId="0" borderId="0" xfId="1" applyNumberFormat="1" applyFont="1" applyFill="1" applyBorder="1" applyAlignment="1" applyProtection="1">
      <alignment vertical="center"/>
      <protection hidden="1"/>
    </xf>
    <xf numFmtId="166" fontId="10" fillId="0" borderId="0" xfId="1" applyNumberFormat="1" applyFont="1" applyFill="1" applyBorder="1" applyAlignment="1" applyProtection="1">
      <protection hidden="1"/>
    </xf>
    <xf numFmtId="40" fontId="10" fillId="0" borderId="0" xfId="1" applyNumberFormat="1" applyFont="1" applyFill="1" applyBorder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0" fontId="7" fillId="0" borderId="0" xfId="1" applyFont="1" applyFill="1"/>
    <xf numFmtId="0" fontId="7" fillId="0" borderId="0" xfId="1" applyFont="1" applyFill="1" applyProtection="1">
      <protection hidden="1"/>
    </xf>
    <xf numFmtId="0" fontId="7" fillId="0" borderId="0" xfId="1" applyFont="1" applyFill="1" applyBorder="1" applyProtection="1">
      <protection hidden="1"/>
    </xf>
    <xf numFmtId="0" fontId="7" fillId="0" borderId="0" xfId="1" applyFont="1" applyFill="1" applyBorder="1"/>
    <xf numFmtId="0" fontId="2" fillId="0" borderId="0" xfId="1" applyFont="1" applyFill="1" applyBorder="1" applyProtection="1">
      <protection hidden="1"/>
    </xf>
    <xf numFmtId="0" fontId="2" fillId="0" borderId="0" xfId="1" applyFont="1" applyFill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/>
    <xf numFmtId="0" fontId="18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9" fillId="0" borderId="0" xfId="1" applyFont="1" applyFill="1" applyBorder="1" applyAlignment="1">
      <alignment wrapText="1"/>
    </xf>
    <xf numFmtId="2" fontId="2" fillId="0" borderId="0" xfId="1" applyNumberFormat="1" applyFont="1" applyFill="1" applyBorder="1"/>
    <xf numFmtId="0" fontId="17" fillId="0" borderId="0" xfId="0" applyFont="1" applyFill="1" applyAlignment="1">
      <alignment horizontal="right"/>
    </xf>
    <xf numFmtId="0" fontId="2" fillId="0" borderId="0" xfId="1" applyFont="1" applyFill="1" applyAlignment="1">
      <alignment vertical="top"/>
    </xf>
    <xf numFmtId="0" fontId="2" fillId="0" borderId="0" xfId="1" applyFont="1" applyFill="1" applyBorder="1" applyAlignment="1">
      <alignment vertical="top"/>
    </xf>
    <xf numFmtId="40" fontId="12" fillId="0" borderId="0" xfId="3" applyNumberFormat="1" applyFont="1" applyFill="1" applyBorder="1" applyAlignment="1" applyProtection="1">
      <protection hidden="1"/>
    </xf>
    <xf numFmtId="40" fontId="6" fillId="0" borderId="0" xfId="3" applyNumberFormat="1" applyFont="1" applyFill="1" applyBorder="1" applyAlignment="1" applyProtection="1">
      <protection hidden="1"/>
    </xf>
    <xf numFmtId="168" fontId="15" fillId="0" borderId="0" xfId="1" applyNumberFormat="1" applyFont="1" applyFill="1" applyProtection="1">
      <protection hidden="1"/>
    </xf>
    <xf numFmtId="168" fontId="2" fillId="0" borderId="0" xfId="1" applyNumberFormat="1" applyFont="1" applyFill="1" applyProtection="1">
      <protection hidden="1"/>
    </xf>
    <xf numFmtId="0" fontId="9" fillId="0" borderId="0" xfId="1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>
      <alignment horizontal="left" vertical="center" wrapText="1"/>
    </xf>
    <xf numFmtId="167" fontId="13" fillId="0" borderId="0" xfId="2" applyNumberFormat="1" applyFont="1" applyFill="1" applyBorder="1" applyAlignment="1" applyProtection="1">
      <protection hidden="1"/>
    </xf>
    <xf numFmtId="40" fontId="13" fillId="0" borderId="0" xfId="2" applyNumberFormat="1" applyFont="1" applyFill="1" applyBorder="1" applyAlignment="1" applyProtection="1">
      <protection hidden="1"/>
    </xf>
    <xf numFmtId="0" fontId="15" fillId="0" borderId="0" xfId="1" applyFont="1" applyFill="1" applyBorder="1" applyProtection="1">
      <protection hidden="1"/>
    </xf>
    <xf numFmtId="0" fontId="16" fillId="0" borderId="0" xfId="1" applyFont="1" applyFill="1"/>
    <xf numFmtId="0" fontId="16" fillId="0" borderId="0" xfId="1" applyFont="1" applyFill="1" applyBorder="1"/>
    <xf numFmtId="164" fontId="16" fillId="0" borderId="0" xfId="5" applyFont="1" applyFill="1"/>
    <xf numFmtId="2" fontId="16" fillId="0" borderId="0" xfId="1" applyNumberFormat="1" applyFont="1" applyFill="1"/>
    <xf numFmtId="0" fontId="13" fillId="0" borderId="4" xfId="0" applyFont="1" applyFill="1" applyBorder="1" applyAlignment="1">
      <alignment vertical="top" wrapText="1"/>
    </xf>
    <xf numFmtId="0" fontId="9" fillId="0" borderId="4" xfId="1" applyNumberFormat="1" applyFont="1" applyFill="1" applyBorder="1" applyAlignment="1" applyProtection="1">
      <alignment horizontal="left" vertical="top" wrapText="1"/>
      <protection hidden="1"/>
    </xf>
    <xf numFmtId="0" fontId="9" fillId="0" borderId="4" xfId="0" applyFont="1" applyFill="1" applyBorder="1" applyAlignment="1">
      <alignment horizontal="left" vertical="top" wrapText="1"/>
    </xf>
    <xf numFmtId="165" fontId="9" fillId="0" borderId="4" xfId="2" applyNumberFormat="1" applyFont="1" applyFill="1" applyBorder="1" applyAlignment="1" applyProtection="1">
      <alignment horizontal="left" vertical="top" wrapText="1"/>
      <protection hidden="1"/>
    </xf>
    <xf numFmtId="165" fontId="9" fillId="0" borderId="4" xfId="2" applyNumberFormat="1" applyFont="1" applyFill="1" applyBorder="1" applyAlignment="1" applyProtection="1">
      <alignment horizontal="left" wrapText="1"/>
      <protection hidden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vertical="top" wrapText="1"/>
    </xf>
    <xf numFmtId="165" fontId="9" fillId="0" borderId="4" xfId="2" applyNumberFormat="1" applyFont="1" applyFill="1" applyBorder="1" applyAlignment="1" applyProtection="1">
      <alignment wrapText="1"/>
      <protection hidden="1"/>
    </xf>
    <xf numFmtId="0" fontId="9" fillId="0" borderId="4" xfId="0" applyFont="1" applyFill="1" applyBorder="1" applyAlignment="1">
      <alignment wrapText="1"/>
    </xf>
    <xf numFmtId="169" fontId="9" fillId="0" borderId="4" xfId="1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Border="1" applyAlignment="1">
      <alignment horizontal="right"/>
    </xf>
    <xf numFmtId="165" fontId="13" fillId="0" borderId="0" xfId="2" applyNumberFormat="1" applyFont="1" applyFill="1" applyBorder="1" applyAlignment="1" applyProtection="1">
      <alignment horizontal="left"/>
      <protection hidden="1"/>
    </xf>
    <xf numFmtId="165" fontId="12" fillId="0" borderId="0" xfId="2" applyNumberFormat="1" applyFont="1" applyFill="1" applyBorder="1" applyAlignment="1" applyProtection="1">
      <alignment horizontal="left"/>
      <protection hidden="1"/>
    </xf>
    <xf numFmtId="40" fontId="12" fillId="0" borderId="0" xfId="2" applyNumberFormat="1" applyFont="1" applyFill="1" applyBorder="1" applyAlignment="1" applyProtection="1">
      <protection hidden="1"/>
    </xf>
    <xf numFmtId="165" fontId="13" fillId="0" borderId="0" xfId="4" applyNumberFormat="1" applyFont="1" applyFill="1" applyBorder="1" applyAlignment="1" applyProtection="1">
      <alignment horizontal="left"/>
      <protection hidden="1"/>
    </xf>
    <xf numFmtId="40" fontId="12" fillId="0" borderId="0" xfId="4" applyNumberFormat="1" applyFont="1" applyFill="1" applyBorder="1" applyAlignment="1" applyProtection="1">
      <protection hidden="1"/>
    </xf>
    <xf numFmtId="165" fontId="12" fillId="0" borderId="0" xfId="4" applyNumberFormat="1" applyFont="1" applyFill="1" applyBorder="1" applyAlignment="1" applyProtection="1">
      <alignment horizontal="left"/>
      <protection hidden="1"/>
    </xf>
    <xf numFmtId="0" fontId="6" fillId="0" borderId="0" xfId="1" applyNumberFormat="1" applyFont="1" applyFill="1" applyBorder="1" applyAlignment="1" applyProtection="1">
      <alignment horizontal="left" vertical="top" wrapText="1"/>
      <protection hidden="1"/>
    </xf>
    <xf numFmtId="165" fontId="12" fillId="0" borderId="0" xfId="1" applyNumberFormat="1" applyFont="1" applyFill="1" applyBorder="1" applyAlignment="1" applyProtection="1">
      <alignment horizontal="left"/>
      <protection hidden="1"/>
    </xf>
    <xf numFmtId="0" fontId="15" fillId="0" borderId="0" xfId="1" applyFont="1" applyFill="1" applyBorder="1" applyAlignment="1">
      <alignment horizontal="center"/>
    </xf>
    <xf numFmtId="40" fontId="2" fillId="0" borderId="0" xfId="1" applyNumberFormat="1" applyFont="1" applyFill="1" applyBorder="1"/>
    <xf numFmtId="2" fontId="4" fillId="0" borderId="0" xfId="1" applyNumberFormat="1" applyFont="1" applyFill="1" applyBorder="1"/>
    <xf numFmtId="2" fontId="16" fillId="0" borderId="0" xfId="1" applyNumberFormat="1" applyFont="1" applyFill="1" applyBorder="1"/>
    <xf numFmtId="172" fontId="12" fillId="0" borderId="0" xfId="1" applyNumberFormat="1" applyFont="1" applyFill="1" applyBorder="1" applyAlignment="1" applyProtection="1">
      <alignment horizontal="left"/>
      <protection hidden="1"/>
    </xf>
    <xf numFmtId="171" fontId="12" fillId="0" borderId="0" xfId="2" applyNumberFormat="1" applyFont="1" applyFill="1" applyBorder="1" applyAlignment="1" applyProtection="1">
      <alignment horizontal="left"/>
      <protection hidden="1"/>
    </xf>
    <xf numFmtId="0" fontId="20" fillId="0" borderId="0" xfId="1" applyNumberFormat="1" applyFont="1" applyFill="1" applyAlignment="1" applyProtection="1">
      <alignment horizontal="right"/>
      <protection hidden="1"/>
    </xf>
    <xf numFmtId="0" fontId="4" fillId="0" borderId="0" xfId="1" applyFont="1" applyFill="1"/>
    <xf numFmtId="0" fontId="21" fillId="0" borderId="0" xfId="3" applyFont="1" applyFill="1" applyAlignment="1" applyProtection="1">
      <alignment horizontal="left"/>
      <protection hidden="1"/>
    </xf>
    <xf numFmtId="0" fontId="22" fillId="0" borderId="0" xfId="0" applyFont="1" applyFill="1" applyAlignment="1"/>
    <xf numFmtId="0" fontId="20" fillId="0" borderId="0" xfId="1" applyFont="1" applyFill="1" applyProtection="1">
      <protection hidden="1"/>
    </xf>
    <xf numFmtId="0" fontId="21" fillId="0" borderId="0" xfId="3" applyFont="1" applyFill="1" applyProtection="1">
      <protection hidden="1"/>
    </xf>
    <xf numFmtId="0" fontId="4" fillId="0" borderId="0" xfId="1" applyFont="1" applyFill="1" applyProtection="1">
      <protection hidden="1"/>
    </xf>
    <xf numFmtId="0" fontId="20" fillId="0" borderId="2" xfId="2" applyFont="1" applyFill="1" applyBorder="1"/>
    <xf numFmtId="0" fontId="20" fillId="0" borderId="3" xfId="2" applyFont="1" applyFill="1" applyBorder="1"/>
    <xf numFmtId="0" fontId="20" fillId="0" borderId="0" xfId="1" applyFont="1" applyFill="1" applyBorder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20" fillId="0" borderId="1" xfId="2" applyFont="1" applyFill="1" applyBorder="1" applyAlignment="1">
      <alignment horizontal="center"/>
    </xf>
    <xf numFmtId="0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1" xfId="1" applyNumberFormat="1" applyFont="1" applyFill="1" applyBorder="1" applyAlignment="1" applyProtection="1">
      <alignment horizontal="left" wrapText="1"/>
      <protection hidden="1"/>
    </xf>
    <xf numFmtId="0" fontId="20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2" applyNumberFormat="1" applyFont="1" applyFill="1" applyBorder="1" applyAlignment="1" applyProtection="1">
      <alignment horizontal="left"/>
      <protection hidden="1"/>
    </xf>
    <xf numFmtId="173" fontId="23" fillId="0" borderId="1" xfId="2" applyNumberFormat="1" applyFont="1" applyFill="1" applyBorder="1" applyAlignment="1" applyProtection="1">
      <protection hidden="1"/>
    </xf>
    <xf numFmtId="0" fontId="20" fillId="0" borderId="1" xfId="0" applyFont="1" applyFill="1" applyBorder="1" applyAlignment="1">
      <alignment vertical="top" wrapText="1"/>
    </xf>
    <xf numFmtId="165" fontId="20" fillId="0" borderId="1" xfId="2" applyNumberFormat="1" applyFont="1" applyFill="1" applyBorder="1" applyAlignment="1" applyProtection="1">
      <alignment horizontal="left"/>
      <protection hidden="1"/>
    </xf>
    <xf numFmtId="173" fontId="20" fillId="0" borderId="1" xfId="2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left" vertical="top" wrapText="1"/>
      <protection hidden="1"/>
    </xf>
    <xf numFmtId="0" fontId="20" fillId="0" borderId="1" xfId="0" applyFont="1" applyFill="1" applyBorder="1" applyAlignment="1">
      <alignment wrapText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1" applyNumberFormat="1" applyFont="1" applyFill="1" applyBorder="1" applyAlignment="1" applyProtection="1">
      <alignment horizontal="left" wrapText="1"/>
      <protection hidden="1"/>
    </xf>
    <xf numFmtId="0" fontId="23" fillId="0" borderId="1" xfId="1" applyNumberFormat="1" applyFont="1" applyFill="1" applyBorder="1" applyAlignment="1" applyProtection="1">
      <alignment horizontal="center"/>
      <protection hidden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top" wrapText="1"/>
    </xf>
    <xf numFmtId="165" fontId="20" fillId="0" borderId="1" xfId="2" applyNumberFormat="1" applyFont="1" applyFill="1" applyBorder="1" applyAlignment="1" applyProtection="1">
      <alignment horizontal="left" vertical="top" wrapText="1"/>
      <protection hidden="1"/>
    </xf>
    <xf numFmtId="0" fontId="23" fillId="0" borderId="1" xfId="0" applyFont="1" applyFill="1" applyBorder="1" applyAlignment="1">
      <alignment horizontal="center" wrapText="1"/>
    </xf>
    <xf numFmtId="165" fontId="20" fillId="0" borderId="1" xfId="1" applyNumberFormat="1" applyFont="1" applyFill="1" applyBorder="1" applyAlignment="1" applyProtection="1">
      <alignment horizontal="left"/>
      <protection hidden="1"/>
    </xf>
    <xf numFmtId="165" fontId="20" fillId="0" borderId="1" xfId="1" applyNumberFormat="1" applyFont="1" applyFill="1" applyBorder="1" applyAlignment="1" applyProtection="1">
      <alignment horizontal="left" vertical="top" wrapText="1"/>
      <protection hidden="1"/>
    </xf>
    <xf numFmtId="169" fontId="20" fillId="0" borderId="1" xfId="1" applyNumberFormat="1" applyFont="1" applyFill="1" applyBorder="1" applyAlignment="1" applyProtection="1">
      <alignment horizontal="left" vertical="top" wrapText="1"/>
      <protection hidden="1"/>
    </xf>
    <xf numFmtId="173" fontId="20" fillId="0" borderId="1" xfId="3" applyNumberFormat="1" applyFont="1" applyFill="1" applyBorder="1" applyAlignment="1" applyProtection="1">
      <protection hidden="1"/>
    </xf>
    <xf numFmtId="165" fontId="20" fillId="0" borderId="1" xfId="2" applyNumberFormat="1" applyFont="1" applyFill="1" applyBorder="1" applyAlignment="1" applyProtection="1">
      <alignment vertical="top" wrapText="1"/>
      <protection hidden="1"/>
    </xf>
    <xf numFmtId="165" fontId="23" fillId="0" borderId="1" xfId="1" applyNumberFormat="1" applyFont="1" applyFill="1" applyBorder="1" applyAlignment="1" applyProtection="1">
      <alignment horizontal="left" vertical="top" wrapText="1"/>
      <protection hidden="1"/>
    </xf>
    <xf numFmtId="166" fontId="23" fillId="0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Alignment="1">
      <alignment horizontal="left" wrapText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0" fontId="23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wrapText="1"/>
    </xf>
    <xf numFmtId="166" fontId="20" fillId="0" borderId="1" xfId="2" applyNumberFormat="1" applyFont="1" applyFill="1" applyBorder="1" applyAlignment="1" applyProtection="1">
      <alignment horizontal="center"/>
      <protection hidden="1"/>
    </xf>
    <xf numFmtId="173" fontId="20" fillId="0" borderId="1" xfId="4" applyNumberFormat="1" applyFont="1" applyFill="1" applyBorder="1" applyAlignment="1" applyProtection="1">
      <protection hidden="1"/>
    </xf>
    <xf numFmtId="165" fontId="23" fillId="0" borderId="1" xfId="2" applyNumberFormat="1" applyFont="1" applyFill="1" applyBorder="1" applyAlignment="1" applyProtection="1">
      <alignment horizontal="left" vertical="top" wrapText="1"/>
      <protection hidden="1"/>
    </xf>
    <xf numFmtId="166" fontId="23" fillId="0" borderId="1" xfId="2" applyNumberFormat="1" applyFont="1" applyFill="1" applyBorder="1" applyAlignment="1" applyProtection="1">
      <alignment horizontal="center"/>
      <protection hidden="1"/>
    </xf>
    <xf numFmtId="165" fontId="20" fillId="0" borderId="1" xfId="2" applyNumberFormat="1" applyFont="1" applyFill="1" applyBorder="1" applyAlignment="1" applyProtection="1">
      <alignment wrapText="1"/>
      <protection hidden="1"/>
    </xf>
    <xf numFmtId="0" fontId="23" fillId="0" borderId="1" xfId="0" applyFont="1" applyFill="1" applyBorder="1" applyAlignment="1">
      <alignment horizontal="left" wrapText="1"/>
    </xf>
    <xf numFmtId="166" fontId="23" fillId="0" borderId="1" xfId="1" applyNumberFormat="1" applyFont="1" applyFill="1" applyBorder="1" applyAlignment="1" applyProtection="1">
      <alignment horizontal="center" wrapText="1"/>
      <protection hidden="1"/>
    </xf>
    <xf numFmtId="173" fontId="23" fillId="0" borderId="1" xfId="3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left" wrapText="1"/>
      <protection hidden="1"/>
    </xf>
    <xf numFmtId="166" fontId="23" fillId="0" borderId="1" xfId="1" applyNumberFormat="1" applyFont="1" applyFill="1" applyBorder="1" applyAlignment="1" applyProtection="1">
      <protection hidden="1"/>
    </xf>
    <xf numFmtId="166" fontId="20" fillId="0" borderId="1" xfId="1" applyNumberFormat="1" applyFont="1" applyFill="1" applyBorder="1" applyAlignment="1" applyProtection="1">
      <protection hidden="1"/>
    </xf>
    <xf numFmtId="174" fontId="20" fillId="0" borderId="1" xfId="3" applyNumberFormat="1" applyFont="1" applyFill="1" applyBorder="1" applyAlignment="1" applyProtection="1">
      <protection hidden="1"/>
    </xf>
    <xf numFmtId="174" fontId="23" fillId="0" borderId="1" xfId="2" applyNumberFormat="1" applyFont="1" applyFill="1" applyBorder="1" applyAlignment="1" applyProtection="1">
      <protection hidden="1"/>
    </xf>
    <xf numFmtId="174" fontId="20" fillId="0" borderId="1" xfId="2" applyNumberFormat="1" applyFont="1" applyFill="1" applyBorder="1" applyAlignment="1" applyProtection="1">
      <protection hidden="1"/>
    </xf>
    <xf numFmtId="0" fontId="23" fillId="0" borderId="1" xfId="1" applyNumberFormat="1" applyFont="1" applyFill="1" applyBorder="1" applyAlignment="1" applyProtection="1">
      <alignment vertical="center"/>
      <protection hidden="1"/>
    </xf>
    <xf numFmtId="40" fontId="20" fillId="0" borderId="1" xfId="1" applyNumberFormat="1" applyFont="1" applyFill="1" applyBorder="1" applyAlignment="1" applyProtection="1">
      <protection hidden="1"/>
    </xf>
    <xf numFmtId="174" fontId="23" fillId="0" borderId="1" xfId="1" applyNumberFormat="1" applyFont="1" applyFill="1" applyBorder="1" applyAlignment="1" applyProtection="1">
      <alignment horizontal="right"/>
      <protection hidden="1"/>
    </xf>
    <xf numFmtId="0" fontId="20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20" fillId="0" borderId="0" xfId="1" applyNumberFormat="1" applyFont="1" applyFill="1" applyBorder="1" applyAlignment="1" applyProtection="1">
      <alignment horizontal="center"/>
      <protection hidden="1"/>
    </xf>
    <xf numFmtId="165" fontId="20" fillId="0" borderId="0" xfId="1" applyNumberFormat="1" applyFont="1" applyFill="1" applyBorder="1" applyAlignment="1" applyProtection="1">
      <alignment horizontal="center"/>
      <protection hidden="1"/>
    </xf>
    <xf numFmtId="174" fontId="20" fillId="0" borderId="0" xfId="1" applyNumberFormat="1" applyFont="1" applyFill="1" applyBorder="1" applyAlignment="1" applyProtection="1">
      <alignment horizontal="right"/>
      <protection hidden="1"/>
    </xf>
    <xf numFmtId="174" fontId="4" fillId="0" borderId="0" xfId="1" applyNumberFormat="1" applyFont="1" applyFill="1" applyBorder="1" applyProtection="1">
      <protection hidden="1"/>
    </xf>
    <xf numFmtId="0" fontId="20" fillId="0" borderId="0" xfId="1" applyNumberFormat="1" applyFont="1" applyFill="1" applyBorder="1" applyAlignment="1" applyProtection="1">
      <alignment vertical="center"/>
      <protection hidden="1"/>
    </xf>
    <xf numFmtId="0" fontId="23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23" fillId="0" borderId="0" xfId="1" applyNumberFormat="1" applyFont="1" applyFill="1" applyBorder="1" applyAlignment="1" applyProtection="1">
      <alignment horizontal="center"/>
      <protection hidden="1"/>
    </xf>
    <xf numFmtId="165" fontId="23" fillId="0" borderId="0" xfId="1" applyNumberFormat="1" applyFont="1" applyFill="1" applyBorder="1" applyAlignment="1" applyProtection="1">
      <alignment horizontal="center"/>
      <protection hidden="1"/>
    </xf>
    <xf numFmtId="174" fontId="23" fillId="0" borderId="0" xfId="1" applyNumberFormat="1" applyFont="1" applyFill="1" applyBorder="1" applyAlignment="1" applyProtection="1">
      <alignment horizontal="right"/>
      <protection hidden="1"/>
    </xf>
    <xf numFmtId="169" fontId="20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Border="1" applyProtection="1">
      <protection hidden="1"/>
    </xf>
    <xf numFmtId="0" fontId="20" fillId="2" borderId="1" xfId="1" applyNumberFormat="1" applyFont="1" applyFill="1" applyBorder="1" applyAlignment="1" applyProtection="1">
      <alignment horizontal="center"/>
      <protection hidden="1"/>
    </xf>
    <xf numFmtId="165" fontId="20" fillId="2" borderId="1" xfId="2" applyNumberFormat="1" applyFont="1" applyFill="1" applyBorder="1" applyAlignment="1" applyProtection="1">
      <alignment horizontal="left" wrapText="1"/>
      <protection hidden="1"/>
    </xf>
    <xf numFmtId="166" fontId="20" fillId="2" borderId="1" xfId="2" applyNumberFormat="1" applyFont="1" applyFill="1" applyBorder="1" applyAlignment="1" applyProtection="1">
      <alignment horizontal="center"/>
      <protection hidden="1"/>
    </xf>
    <xf numFmtId="173" fontId="20" fillId="2" borderId="1" xfId="2" applyNumberFormat="1" applyFont="1" applyFill="1" applyBorder="1" applyAlignment="1" applyProtection="1">
      <protection hidden="1"/>
    </xf>
    <xf numFmtId="0" fontId="25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3" borderId="1" xfId="0" applyFont="1" applyFill="1" applyBorder="1" applyAlignment="1">
      <alignment vertical="top" wrapText="1"/>
    </xf>
    <xf numFmtId="49" fontId="23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2" applyNumberFormat="1" applyFont="1" applyFill="1" applyBorder="1" applyAlignment="1" applyProtection="1">
      <alignment horizontal="center"/>
      <protection hidden="1"/>
    </xf>
    <xf numFmtId="165" fontId="23" fillId="0" borderId="1" xfId="2" applyNumberFormat="1" applyFont="1" applyFill="1" applyBorder="1" applyAlignment="1" applyProtection="1">
      <alignment horizontal="center"/>
      <protection hidden="1"/>
    </xf>
    <xf numFmtId="165" fontId="23" fillId="3" borderId="1" xfId="2" applyNumberFormat="1" applyFont="1" applyFill="1" applyBorder="1" applyAlignment="1" applyProtection="1">
      <alignment horizontal="center"/>
      <protection hidden="1"/>
    </xf>
    <xf numFmtId="165" fontId="20" fillId="3" borderId="1" xfId="1" applyNumberFormat="1" applyFont="1" applyFill="1" applyBorder="1" applyAlignment="1" applyProtection="1">
      <alignment horizontal="center"/>
      <protection hidden="1"/>
    </xf>
    <xf numFmtId="165" fontId="23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4" applyNumberFormat="1" applyFont="1" applyFill="1" applyBorder="1" applyAlignment="1" applyProtection="1">
      <alignment horizontal="center"/>
      <protection hidden="1"/>
    </xf>
    <xf numFmtId="165" fontId="20" fillId="0" borderId="1" xfId="4" applyNumberFormat="1" applyFont="1" applyFill="1" applyBorder="1" applyAlignment="1" applyProtection="1">
      <alignment horizontal="center"/>
      <protection hidden="1"/>
    </xf>
    <xf numFmtId="165" fontId="20" fillId="2" borderId="1" xfId="2" applyNumberFormat="1" applyFont="1" applyFill="1" applyBorder="1" applyAlignment="1" applyProtection="1">
      <alignment horizontal="center"/>
      <protection hidden="1"/>
    </xf>
    <xf numFmtId="165" fontId="20" fillId="2" borderId="1" xfId="1" applyNumberFormat="1" applyFont="1" applyFill="1" applyBorder="1" applyAlignment="1" applyProtection="1">
      <alignment horizontal="center"/>
      <protection hidden="1"/>
    </xf>
    <xf numFmtId="165" fontId="20" fillId="3" borderId="1" xfId="2" applyNumberFormat="1" applyFont="1" applyFill="1" applyBorder="1" applyAlignment="1" applyProtection="1">
      <alignment horizontal="center"/>
      <protection hidden="1"/>
    </xf>
    <xf numFmtId="175" fontId="15" fillId="0" borderId="0" xfId="1" applyNumberFormat="1" applyFont="1" applyFill="1" applyBorder="1"/>
    <xf numFmtId="0" fontId="16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0" fillId="0" borderId="0" xfId="0" applyAlignment="1"/>
    <xf numFmtId="0" fontId="16" fillId="0" borderId="0" xfId="1" applyFont="1" applyFill="1" applyBorder="1" applyAlignment="1">
      <alignment wrapText="1"/>
    </xf>
    <xf numFmtId="0" fontId="0" fillId="0" borderId="0" xfId="0" applyFont="1" applyAlignment="1"/>
    <xf numFmtId="38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/>
    <xf numFmtId="0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6" fillId="0" borderId="0" xfId="1" applyFont="1" applyFill="1" applyProtection="1">
      <protection hidden="1"/>
    </xf>
    <xf numFmtId="0" fontId="12" fillId="0" borderId="0" xfId="1" applyNumberFormat="1" applyFont="1" applyFill="1" applyAlignment="1" applyProtection="1">
      <alignment horizontal="left" vertical="center" wrapText="1"/>
      <protection hidden="1"/>
    </xf>
    <xf numFmtId="0" fontId="12" fillId="0" borderId="0" xfId="1" applyFont="1" applyFill="1" applyProtection="1">
      <protection hidden="1"/>
    </xf>
    <xf numFmtId="0" fontId="13" fillId="0" borderId="0" xfId="1" applyNumberFormat="1" applyFont="1" applyFill="1" applyAlignment="1" applyProtection="1">
      <alignment horizontal="center" vertical="center" wrapText="1"/>
      <protection hidden="1"/>
    </xf>
    <xf numFmtId="0" fontId="26" fillId="0" borderId="0" xfId="0" applyFont="1" applyFill="1" applyAlignment="1"/>
    <xf numFmtId="0" fontId="12" fillId="0" borderId="2" xfId="2" applyFont="1" applyFill="1" applyBorder="1"/>
    <xf numFmtId="0" fontId="12" fillId="0" borderId="3" xfId="2" applyFont="1" applyFill="1" applyBorder="1"/>
    <xf numFmtId="0" fontId="12" fillId="0" borderId="0" xfId="1" applyFont="1" applyFill="1" applyBorder="1" applyAlignment="1" applyProtection="1">
      <alignment horizontal="right"/>
      <protection hidden="1"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38" fontId="12" fillId="0" borderId="1" xfId="2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6" fillId="0" borderId="0" xfId="1" applyFont="1" applyFill="1" applyBorder="1" applyProtection="1">
      <protection hidden="1"/>
    </xf>
    <xf numFmtId="0" fontId="26" fillId="0" borderId="1" xfId="0" applyFont="1" applyFill="1" applyBorder="1" applyAlignment="1"/>
    <xf numFmtId="0" fontId="26" fillId="0" borderId="1" xfId="0" applyFont="1" applyFill="1" applyBorder="1" applyAlignment="1">
      <alignment wrapText="1"/>
    </xf>
    <xf numFmtId="0" fontId="12" fillId="0" borderId="1" xfId="2" applyFont="1" applyFill="1" applyBorder="1" applyAlignment="1">
      <alignment horizontal="center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left" wrapText="1"/>
      <protection hidden="1"/>
    </xf>
    <xf numFmtId="0" fontId="12" fillId="0" borderId="1" xfId="1" applyNumberFormat="1" applyFont="1" applyFill="1" applyBorder="1" applyAlignment="1" applyProtection="1">
      <alignment horizontal="center"/>
      <protection hidden="1"/>
    </xf>
    <xf numFmtId="165" fontId="12" fillId="0" borderId="1" xfId="2" applyNumberFormat="1" applyFont="1" applyFill="1" applyBorder="1" applyAlignment="1" applyProtection="1">
      <alignment horizontal="center"/>
      <protection hidden="1"/>
    </xf>
    <xf numFmtId="173" fontId="13" fillId="0" borderId="1" xfId="2" applyNumberFormat="1" applyFont="1" applyFill="1" applyBorder="1" applyAlignment="1" applyProtection="1">
      <protection hidden="1"/>
    </xf>
    <xf numFmtId="173" fontId="13" fillId="3" borderId="1" xfId="2" applyNumberFormat="1" applyFont="1" applyFill="1" applyBorder="1" applyAlignment="1" applyProtection="1">
      <protection hidden="1"/>
    </xf>
    <xf numFmtId="0" fontId="12" fillId="3" borderId="1" xfId="0" applyFont="1" applyFill="1" applyBorder="1" applyAlignment="1">
      <alignment vertical="top" wrapText="1"/>
    </xf>
    <xf numFmtId="173" fontId="12" fillId="0" borderId="1" xfId="2" applyNumberFormat="1" applyFont="1" applyFill="1" applyBorder="1" applyAlignment="1" applyProtection="1">
      <protection hidden="1"/>
    </xf>
    <xf numFmtId="173" fontId="12" fillId="3" borderId="1" xfId="2" applyNumberFormat="1" applyFont="1" applyFill="1" applyBorder="1" applyAlignment="1" applyProtection="1">
      <protection hidden="1"/>
    </xf>
    <xf numFmtId="38" fontId="12" fillId="0" borderId="0" xfId="2" applyNumberFormat="1" applyFont="1" applyFill="1" applyBorder="1" applyAlignment="1" applyProtection="1">
      <protection hidden="1"/>
    </xf>
    <xf numFmtId="0" fontId="27" fillId="0" borderId="0" xfId="0" applyFont="1" applyAlignment="1">
      <alignment wrapText="1"/>
    </xf>
    <xf numFmtId="0" fontId="12" fillId="0" borderId="1" xfId="1" applyNumberFormat="1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>
      <alignment wrapText="1"/>
    </xf>
    <xf numFmtId="165" fontId="12" fillId="0" borderId="1" xfId="1" applyNumberFormat="1" applyFont="1" applyFill="1" applyBorder="1" applyAlignment="1" applyProtection="1">
      <alignment horizontal="center"/>
      <protection hidden="1"/>
    </xf>
    <xf numFmtId="0" fontId="28" fillId="0" borderId="0" xfId="0" applyFont="1" applyAlignment="1">
      <alignment wrapText="1"/>
    </xf>
    <xf numFmtId="165" fontId="13" fillId="0" borderId="1" xfId="1" applyNumberFormat="1" applyFont="1" applyFill="1" applyBorder="1" applyAlignment="1" applyProtection="1">
      <alignment horizontal="left" wrapText="1"/>
      <protection hidden="1"/>
    </xf>
    <xf numFmtId="0" fontId="13" fillId="0" borderId="1" xfId="1" applyNumberFormat="1" applyFont="1" applyFill="1" applyBorder="1" applyAlignment="1" applyProtection="1">
      <alignment horizontal="center"/>
      <protection hidden="1"/>
    </xf>
    <xf numFmtId="49" fontId="13" fillId="0" borderId="1" xfId="1" applyNumberFormat="1" applyFont="1" applyFill="1" applyBorder="1" applyAlignment="1" applyProtection="1">
      <alignment horizontal="center"/>
      <protection hidden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165" fontId="13" fillId="0" borderId="1" xfId="2" applyNumberFormat="1" applyFont="1" applyFill="1" applyBorder="1" applyAlignment="1" applyProtection="1">
      <alignment horizontal="center"/>
      <protection hidden="1"/>
    </xf>
    <xf numFmtId="0" fontId="12" fillId="0" borderId="1" xfId="1" applyNumberFormat="1" applyFont="1" applyFill="1" applyBorder="1" applyAlignment="1" applyProtection="1">
      <alignment horizontal="left"/>
      <protection hidden="1"/>
    </xf>
    <xf numFmtId="0" fontId="12" fillId="0" borderId="1" xfId="0" applyFont="1" applyFill="1" applyBorder="1" applyAlignment="1">
      <alignment horizontal="center" wrapText="1"/>
    </xf>
    <xf numFmtId="0" fontId="12" fillId="0" borderId="4" xfId="1" applyNumberFormat="1" applyFont="1" applyFill="1" applyBorder="1" applyAlignment="1" applyProtection="1">
      <alignment horizontal="left" vertical="top" wrapText="1"/>
      <protection hidden="1"/>
    </xf>
    <xf numFmtId="0" fontId="12" fillId="0" borderId="4" xfId="0" applyFont="1" applyFill="1" applyBorder="1" applyAlignment="1">
      <alignment horizontal="left" vertical="top" wrapText="1"/>
    </xf>
    <xf numFmtId="0" fontId="13" fillId="0" borderId="1" xfId="1" applyNumberFormat="1" applyFont="1" applyFill="1" applyBorder="1" applyAlignment="1" applyProtection="1">
      <alignment horizontal="left" vertical="top" wrapText="1"/>
      <protection hidden="1"/>
    </xf>
    <xf numFmtId="166" fontId="13" fillId="0" borderId="1" xfId="1" applyNumberFormat="1" applyFont="1" applyFill="1" applyBorder="1" applyAlignment="1" applyProtection="1">
      <alignment horizontal="left"/>
      <protection hidden="1"/>
    </xf>
    <xf numFmtId="0" fontId="12" fillId="0" borderId="0" xfId="0" applyFont="1" applyAlignment="1">
      <alignment wrapText="1"/>
    </xf>
    <xf numFmtId="166" fontId="12" fillId="0" borderId="1" xfId="1" applyNumberFormat="1" applyFont="1" applyFill="1" applyBorder="1" applyAlignment="1" applyProtection="1">
      <alignment horizontal="left"/>
      <protection hidden="1"/>
    </xf>
    <xf numFmtId="165" fontId="12" fillId="0" borderId="1" xfId="2" applyNumberFormat="1" applyFont="1" applyFill="1" applyBorder="1" applyAlignment="1" applyProtection="1">
      <alignment horizontal="left" wrapText="1"/>
      <protection hidden="1"/>
    </xf>
    <xf numFmtId="0" fontId="13" fillId="0" borderId="1" xfId="0" applyFont="1" applyFill="1" applyBorder="1" applyAlignment="1">
      <alignment horizontal="left" vertical="top" wrapText="1"/>
    </xf>
    <xf numFmtId="165" fontId="13" fillId="3" borderId="1" xfId="2" applyNumberFormat="1" applyFont="1" applyFill="1" applyBorder="1" applyAlignment="1" applyProtection="1">
      <alignment horizontal="center"/>
      <protection hidden="1"/>
    </xf>
    <xf numFmtId="165" fontId="12" fillId="0" borderId="4" xfId="2" applyNumberFormat="1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>
      <alignment horizontal="left" vertical="top" wrapText="1"/>
    </xf>
    <xf numFmtId="165" fontId="12" fillId="3" borderId="1" xfId="2" applyNumberFormat="1" applyFont="1" applyFill="1" applyBorder="1" applyAlignment="1" applyProtection="1">
      <alignment horizontal="center"/>
      <protection hidden="1"/>
    </xf>
    <xf numFmtId="165" fontId="12" fillId="0" borderId="4" xfId="2" applyNumberFormat="1" applyFont="1" applyFill="1" applyBorder="1" applyAlignment="1" applyProtection="1">
      <alignment horizontal="left" wrapText="1"/>
      <protection hidden="1"/>
    </xf>
    <xf numFmtId="0" fontId="12" fillId="0" borderId="4" xfId="0" applyFont="1" applyFill="1" applyBorder="1" applyAlignment="1">
      <alignment horizontal="left" wrapText="1"/>
    </xf>
    <xf numFmtId="165" fontId="12" fillId="0" borderId="1" xfId="2" applyNumberFormat="1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165" fontId="12" fillId="3" borderId="1" xfId="1" applyNumberFormat="1" applyFont="1" applyFill="1" applyBorder="1" applyAlignment="1" applyProtection="1">
      <alignment horizontal="center"/>
      <protection hidden="1"/>
    </xf>
    <xf numFmtId="165" fontId="12" fillId="0" borderId="4" xfId="2" applyNumberFormat="1" applyFont="1" applyFill="1" applyBorder="1" applyAlignment="1" applyProtection="1">
      <alignment wrapText="1"/>
      <protection hidden="1"/>
    </xf>
    <xf numFmtId="165" fontId="12" fillId="0" borderId="1" xfId="1" applyNumberFormat="1" applyFont="1" applyFill="1" applyBorder="1" applyAlignment="1" applyProtection="1">
      <alignment horizontal="left" vertical="top" wrapText="1"/>
      <protection hidden="1"/>
    </xf>
    <xf numFmtId="0" fontId="12" fillId="0" borderId="4" xfId="0" applyFont="1" applyFill="1" applyBorder="1" applyAlignment="1">
      <alignment wrapText="1"/>
    </xf>
    <xf numFmtId="169" fontId="12" fillId="0" borderId="1" xfId="1" applyNumberFormat="1" applyFont="1" applyFill="1" applyBorder="1" applyAlignment="1" applyProtection="1">
      <alignment horizontal="left" vertical="top" wrapText="1"/>
      <protection hidden="1"/>
    </xf>
    <xf numFmtId="165" fontId="13" fillId="0" borderId="1" xfId="1" applyNumberFormat="1" applyFont="1" applyFill="1" applyBorder="1" applyAlignment="1" applyProtection="1">
      <alignment horizontal="center"/>
      <protection hidden="1"/>
    </xf>
    <xf numFmtId="0" fontId="12" fillId="0" borderId="1" xfId="0" applyFont="1" applyFill="1" applyBorder="1" applyAlignment="1">
      <alignment horizontal="left" wrapText="1"/>
    </xf>
    <xf numFmtId="173" fontId="12" fillId="0" borderId="1" xfId="3" applyNumberFormat="1" applyFont="1" applyFill="1" applyBorder="1" applyAlignment="1" applyProtection="1">
      <protection hidden="1"/>
    </xf>
    <xf numFmtId="173" fontId="12" fillId="3" borderId="1" xfId="3" applyNumberFormat="1" applyFont="1" applyFill="1" applyBorder="1" applyAlignment="1" applyProtection="1">
      <protection hidden="1"/>
    </xf>
    <xf numFmtId="169" fontId="12" fillId="0" borderId="4" xfId="1" applyNumberFormat="1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>
      <alignment horizontal="left" vertical="center" wrapText="1"/>
    </xf>
    <xf numFmtId="165" fontId="12" fillId="0" borderId="1" xfId="2" applyNumberFormat="1" applyFont="1" applyFill="1" applyBorder="1" applyAlignment="1" applyProtection="1">
      <alignment vertical="top" wrapText="1"/>
      <protection hidden="1"/>
    </xf>
    <xf numFmtId="166" fontId="13" fillId="0" borderId="1" xfId="1" applyNumberFormat="1" applyFont="1" applyFill="1" applyBorder="1" applyAlignment="1" applyProtection="1">
      <alignment horizontal="center"/>
      <protection hidden="1"/>
    </xf>
    <xf numFmtId="166" fontId="12" fillId="0" borderId="1" xfId="1" applyNumberFormat="1" applyFont="1" applyFill="1" applyBorder="1" applyAlignment="1" applyProtection="1">
      <alignment horizontal="center" wrapText="1"/>
      <protection hidden="1"/>
    </xf>
    <xf numFmtId="166" fontId="12" fillId="0" borderId="1" xfId="1" applyNumberFormat="1" applyFont="1" applyFill="1" applyBorder="1" applyAlignment="1" applyProtection="1">
      <alignment horizontal="center"/>
      <protection hidden="1"/>
    </xf>
    <xf numFmtId="166" fontId="12" fillId="0" borderId="1" xfId="2" applyNumberFormat="1" applyFont="1" applyFill="1" applyBorder="1" applyAlignment="1" applyProtection="1">
      <alignment horizontal="left"/>
      <protection hidden="1"/>
    </xf>
    <xf numFmtId="165" fontId="12" fillId="0" borderId="1" xfId="2" applyNumberFormat="1" applyFont="1" applyFill="1" applyBorder="1" applyAlignment="1" applyProtection="1">
      <alignment horizontal="left"/>
      <protection hidden="1"/>
    </xf>
    <xf numFmtId="165" fontId="12" fillId="0" borderId="1" xfId="2" applyNumberFormat="1" applyFont="1" applyFill="1" applyBorder="1" applyAlignment="1" applyProtection="1">
      <alignment wrapText="1"/>
      <protection hidden="1"/>
    </xf>
    <xf numFmtId="166" fontId="12" fillId="0" borderId="1" xfId="2" applyNumberFormat="1" applyFont="1" applyFill="1" applyBorder="1" applyAlignment="1" applyProtection="1">
      <alignment horizontal="right"/>
      <protection hidden="1"/>
    </xf>
    <xf numFmtId="165" fontId="12" fillId="0" borderId="1" xfId="1" applyNumberFormat="1" applyFont="1" applyFill="1" applyBorder="1" applyAlignment="1" applyProtection="1">
      <alignment horizontal="left"/>
      <protection hidden="1"/>
    </xf>
    <xf numFmtId="0" fontId="12" fillId="3" borderId="1" xfId="1" applyNumberFormat="1" applyFont="1" applyFill="1" applyBorder="1" applyAlignment="1" applyProtection="1">
      <alignment horizontal="left" vertical="top" wrapText="1"/>
      <protection hidden="1"/>
    </xf>
    <xf numFmtId="14" fontId="12" fillId="3" borderId="1" xfId="1" applyNumberFormat="1" applyFont="1" applyFill="1" applyBorder="1" applyAlignment="1" applyProtection="1">
      <alignment horizontal="center"/>
      <protection hidden="1"/>
    </xf>
    <xf numFmtId="165" fontId="12" fillId="3" borderId="1" xfId="2" applyNumberFormat="1" applyFont="1" applyFill="1" applyBorder="1" applyAlignment="1" applyProtection="1">
      <alignment horizontal="left"/>
      <protection hidden="1"/>
    </xf>
    <xf numFmtId="165" fontId="12" fillId="0" borderId="1" xfId="1" applyNumberFormat="1" applyFont="1" applyFill="1" applyBorder="1" applyAlignment="1" applyProtection="1">
      <alignment horizontal="left" wrapText="1"/>
      <protection hidden="1"/>
    </xf>
    <xf numFmtId="0" fontId="12" fillId="0" borderId="1" xfId="1" applyNumberFormat="1" applyFont="1" applyFill="1" applyBorder="1" applyAlignment="1" applyProtection="1">
      <alignment horizontal="left" vertical="center" wrapText="1"/>
      <protection hidden="1"/>
    </xf>
    <xf numFmtId="174" fontId="12" fillId="0" borderId="1" xfId="3" applyNumberFormat="1" applyFont="1" applyFill="1" applyBorder="1" applyAlignment="1" applyProtection="1">
      <protection hidden="1"/>
    </xf>
    <xf numFmtId="165" fontId="13" fillId="0" borderId="1" xfId="2" applyNumberFormat="1" applyFont="1" applyFill="1" applyBorder="1" applyAlignment="1" applyProtection="1">
      <alignment horizontal="left"/>
      <protection hidden="1"/>
    </xf>
    <xf numFmtId="174" fontId="13" fillId="0" borderId="1" xfId="2" applyNumberFormat="1" applyFont="1" applyFill="1" applyBorder="1" applyAlignment="1" applyProtection="1">
      <protection hidden="1"/>
    </xf>
    <xf numFmtId="174" fontId="12" fillId="0" borderId="1" xfId="2" applyNumberFormat="1" applyFont="1" applyFill="1" applyBorder="1" applyAlignment="1" applyProtection="1">
      <protection hidden="1"/>
    </xf>
    <xf numFmtId="168" fontId="16" fillId="0" borderId="0" xfId="1" applyNumberFormat="1" applyFont="1" applyFill="1" applyProtection="1">
      <protection hidden="1"/>
    </xf>
    <xf numFmtId="165" fontId="13" fillId="0" borderId="1" xfId="1" applyNumberFormat="1" applyFont="1" applyFill="1" applyBorder="1" applyAlignment="1" applyProtection="1">
      <alignment horizontal="left" vertical="top" wrapText="1"/>
      <protection hidden="1"/>
    </xf>
    <xf numFmtId="0" fontId="13" fillId="0" borderId="1" xfId="1" applyNumberFormat="1" applyFont="1" applyFill="1" applyBorder="1" applyAlignment="1" applyProtection="1">
      <alignment vertical="center"/>
      <protection hidden="1"/>
    </xf>
    <xf numFmtId="166" fontId="12" fillId="0" borderId="1" xfId="1" applyNumberFormat="1" applyFont="1" applyFill="1" applyBorder="1" applyAlignment="1" applyProtection="1">
      <protection hidden="1"/>
    </xf>
    <xf numFmtId="40" fontId="12" fillId="0" borderId="1" xfId="1" applyNumberFormat="1" applyFont="1" applyFill="1" applyBorder="1" applyAlignment="1" applyProtection="1">
      <protection hidden="1"/>
    </xf>
    <xf numFmtId="174" fontId="13" fillId="0" borderId="1" xfId="1" applyNumberFormat="1" applyFont="1" applyFill="1" applyBorder="1" applyAlignment="1" applyProtection="1">
      <alignment horizontal="right"/>
      <protection hidden="1"/>
    </xf>
    <xf numFmtId="40" fontId="16" fillId="0" borderId="0" xfId="1" applyNumberFormat="1" applyFont="1" applyFill="1" applyBorder="1"/>
    <xf numFmtId="174" fontId="12" fillId="0" borderId="0" xfId="1" applyNumberFormat="1" applyFont="1" applyFill="1" applyBorder="1" applyAlignment="1" applyProtection="1">
      <alignment horizontal="right"/>
      <protection hidden="1"/>
    </xf>
    <xf numFmtId="174" fontId="16" fillId="0" borderId="0" xfId="1" applyNumberFormat="1" applyFont="1" applyFill="1" applyBorder="1" applyProtection="1">
      <protection hidden="1"/>
    </xf>
    <xf numFmtId="0" fontId="12" fillId="0" borderId="0" xfId="1" applyNumberFormat="1" applyFont="1" applyFill="1" applyBorder="1" applyAlignment="1" applyProtection="1">
      <alignment vertical="center"/>
      <protection hidden="1"/>
    </xf>
    <xf numFmtId="174" fontId="13" fillId="0" borderId="0" xfId="1" applyNumberFormat="1" applyFont="1" applyFill="1" applyBorder="1" applyAlignment="1" applyProtection="1">
      <alignment horizontal="right"/>
      <protection hidden="1"/>
    </xf>
    <xf numFmtId="0" fontId="13" fillId="0" borderId="0" xfId="1" applyNumberFormat="1" applyFont="1" applyFill="1" applyBorder="1" applyAlignment="1" applyProtection="1">
      <alignment horizontal="left" vertical="top" wrapText="1"/>
      <protection hidden="1"/>
    </xf>
    <xf numFmtId="166" fontId="13" fillId="0" borderId="0" xfId="1" applyNumberFormat="1" applyFont="1" applyFill="1" applyBorder="1" applyAlignment="1" applyProtection="1">
      <alignment horizontal="center" vertical="top"/>
      <protection hidden="1"/>
    </xf>
    <xf numFmtId="165" fontId="13" fillId="0" borderId="0" xfId="1" applyNumberFormat="1" applyFont="1" applyFill="1" applyBorder="1" applyAlignment="1" applyProtection="1">
      <alignment horizontal="center" vertical="top"/>
      <protection hidden="1"/>
    </xf>
    <xf numFmtId="170" fontId="13" fillId="0" borderId="0" xfId="1" applyNumberFormat="1" applyFont="1" applyFill="1" applyBorder="1" applyAlignment="1" applyProtection="1">
      <alignment horizontal="right" vertical="top"/>
      <protection hidden="1"/>
    </xf>
    <xf numFmtId="0" fontId="12" fillId="0" borderId="0" xfId="1" applyNumberFormat="1" applyFont="1" applyFill="1" applyBorder="1" applyAlignment="1" applyProtection="1">
      <alignment horizontal="left" vertical="top" wrapText="1"/>
      <protection hidden="1"/>
    </xf>
    <xf numFmtId="166" fontId="12" fillId="0" borderId="0" xfId="1" applyNumberFormat="1" applyFont="1" applyFill="1" applyBorder="1" applyAlignment="1" applyProtection="1">
      <alignment horizontal="center" vertical="top"/>
      <protection hidden="1"/>
    </xf>
    <xf numFmtId="165" fontId="12" fillId="0" borderId="0" xfId="1" applyNumberFormat="1" applyFont="1" applyFill="1" applyBorder="1" applyAlignment="1" applyProtection="1">
      <alignment horizontal="center" vertical="top"/>
      <protection hidden="1"/>
    </xf>
    <xf numFmtId="170" fontId="12" fillId="0" borderId="0" xfId="1" applyNumberFormat="1" applyFont="1" applyFill="1" applyBorder="1" applyAlignment="1" applyProtection="1">
      <alignment horizontal="right" vertical="top"/>
      <protection hidden="1"/>
    </xf>
    <xf numFmtId="0" fontId="13" fillId="0" borderId="0" xfId="1" applyNumberFormat="1" applyFont="1" applyFill="1" applyBorder="1" applyAlignment="1" applyProtection="1">
      <alignment vertical="center"/>
      <protection hidden="1"/>
    </xf>
    <xf numFmtId="166" fontId="12" fillId="0" borderId="0" xfId="1" applyNumberFormat="1" applyFont="1" applyFill="1" applyBorder="1" applyAlignment="1" applyProtection="1">
      <protection hidden="1"/>
    </xf>
    <xf numFmtId="40" fontId="12" fillId="0" borderId="0" xfId="1" applyNumberFormat="1" applyFont="1" applyFill="1" applyBorder="1" applyAlignment="1" applyProtection="1">
      <protection hidden="1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2"/>
  <sheetViews>
    <sheetView topLeftCell="A48" zoomScale="84" zoomScaleNormal="84" workbookViewId="0">
      <selection activeCell="D59" sqref="D59"/>
    </sheetView>
  </sheetViews>
  <sheetFormatPr defaultColWidth="9.28515625" defaultRowHeight="12.75" x14ac:dyDescent="0.2"/>
  <cols>
    <col min="1" max="1" width="36.7109375" style="37" customWidth="1"/>
    <col min="2" max="2" width="16.28515625" style="37" customWidth="1"/>
    <col min="3" max="3" width="5.28515625" style="37" customWidth="1"/>
    <col min="4" max="4" width="22.5703125" style="37" customWidth="1"/>
    <col min="5" max="5" width="21.5703125" style="37" customWidth="1"/>
    <col min="6" max="6" width="18.85546875" style="37" customWidth="1"/>
    <col min="7" max="7" width="0.28515625" style="37" hidden="1" customWidth="1"/>
    <col min="8" max="8" width="12.85546875" style="43" hidden="1" customWidth="1"/>
    <col min="9" max="20" width="25.7109375" style="43" customWidth="1"/>
    <col min="21" max="21" width="12.85546875" style="43" customWidth="1"/>
    <col min="22" max="22" width="14.28515625" style="43" customWidth="1"/>
    <col min="23" max="23" width="15.7109375" style="43" customWidth="1"/>
    <col min="24" max="24" width="10.140625" style="43" customWidth="1"/>
    <col min="25" max="49" width="9.28515625" style="43"/>
    <col min="50" max="16384" width="9.28515625" style="37"/>
  </cols>
  <sheetData>
    <row r="1" spans="1:49" ht="20.25" hidden="1" customHeight="1" x14ac:dyDescent="0.25">
      <c r="E1" s="2" t="s">
        <v>77</v>
      </c>
    </row>
    <row r="2" spans="1:49" ht="15" hidden="1" x14ac:dyDescent="0.25">
      <c r="E2" s="2" t="s">
        <v>76</v>
      </c>
    </row>
    <row r="3" spans="1:49" ht="15" hidden="1" x14ac:dyDescent="0.25">
      <c r="E3" s="1" t="s">
        <v>28</v>
      </c>
    </row>
    <row r="4" spans="1:49" ht="15" hidden="1" x14ac:dyDescent="0.25">
      <c r="E4" s="4" t="s">
        <v>22</v>
      </c>
    </row>
    <row r="5" spans="1:49" hidden="1" x14ac:dyDescent="0.2"/>
    <row r="6" spans="1:49" ht="30.75" customHeight="1" x14ac:dyDescent="0.2">
      <c r="A6" s="91"/>
      <c r="B6" s="92"/>
      <c r="C6" s="92"/>
      <c r="D6" s="93"/>
      <c r="E6" s="93" t="s">
        <v>42</v>
      </c>
      <c r="F6" s="92"/>
      <c r="G6" s="36"/>
    </row>
    <row r="7" spans="1:49" s="38" customFormat="1" ht="18.75" customHeight="1" x14ac:dyDescent="0.2">
      <c r="A7" s="91"/>
      <c r="B7" s="92"/>
      <c r="C7" s="92"/>
      <c r="D7" s="93"/>
      <c r="E7" s="93" t="s">
        <v>76</v>
      </c>
      <c r="F7" s="92"/>
      <c r="G7" s="3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</row>
    <row r="8" spans="1:49" ht="18.75" customHeight="1" x14ac:dyDescent="0.2">
      <c r="A8" s="91"/>
      <c r="B8" s="92"/>
      <c r="C8" s="92"/>
      <c r="D8" s="94"/>
      <c r="E8" s="94" t="s">
        <v>28</v>
      </c>
      <c r="F8" s="92"/>
      <c r="G8" s="36"/>
    </row>
    <row r="9" spans="1:49" ht="25.5" customHeight="1" x14ac:dyDescent="0.2">
      <c r="A9" s="95"/>
      <c r="B9" s="92"/>
      <c r="C9" s="92"/>
      <c r="D9" s="96"/>
      <c r="E9" s="96" t="s">
        <v>160</v>
      </c>
      <c r="F9" s="92"/>
      <c r="G9" s="36"/>
    </row>
    <row r="10" spans="1:49" ht="4.5" customHeight="1" x14ac:dyDescent="0.2">
      <c r="A10" s="95"/>
      <c r="B10" s="95"/>
      <c r="C10" s="95"/>
      <c r="D10" s="95"/>
      <c r="E10" s="97"/>
      <c r="F10" s="97"/>
      <c r="G10" s="36"/>
    </row>
    <row r="11" spans="1:49" ht="28.5" hidden="1" customHeight="1" x14ac:dyDescent="0.2">
      <c r="A11" s="95"/>
      <c r="B11" s="95"/>
      <c r="C11" s="95"/>
      <c r="D11" s="95"/>
      <c r="E11" s="97"/>
      <c r="F11" s="97"/>
      <c r="G11" s="36"/>
    </row>
    <row r="12" spans="1:49" ht="64.5" customHeight="1" x14ac:dyDescent="0.2">
      <c r="A12" s="189" t="s">
        <v>146</v>
      </c>
      <c r="B12" s="189"/>
      <c r="C12" s="189"/>
      <c r="D12" s="189"/>
      <c r="E12" s="190"/>
      <c r="F12" s="190"/>
      <c r="G12" s="36"/>
    </row>
    <row r="13" spans="1:49" s="38" customFormat="1" ht="14.25" hidden="1" customHeight="1" x14ac:dyDescent="0.2">
      <c r="A13" s="95"/>
      <c r="B13" s="95"/>
      <c r="C13" s="95"/>
      <c r="D13" s="95"/>
      <c r="E13" s="98"/>
      <c r="F13" s="99"/>
      <c r="G13" s="39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1:49" ht="18.75" customHeight="1" x14ac:dyDescent="0.2">
      <c r="A14" s="100"/>
      <c r="B14" s="101"/>
      <c r="C14" s="101"/>
      <c r="D14" s="100" t="s">
        <v>134</v>
      </c>
      <c r="E14" s="101"/>
      <c r="F14" s="101"/>
      <c r="G14" s="50"/>
      <c r="I14" s="76"/>
      <c r="J14" s="76"/>
      <c r="K14" s="76"/>
      <c r="L14" s="76"/>
      <c r="M14" s="76"/>
      <c r="N14" s="76"/>
      <c r="O14" s="76"/>
      <c r="P14" s="76"/>
    </row>
    <row r="15" spans="1:49" s="38" customFormat="1" ht="18.75" customHeight="1" x14ac:dyDescent="0.2">
      <c r="A15" s="191" t="s">
        <v>75</v>
      </c>
      <c r="B15" s="191" t="s">
        <v>36</v>
      </c>
      <c r="C15" s="191" t="s">
        <v>35</v>
      </c>
      <c r="D15" s="191" t="s">
        <v>143</v>
      </c>
      <c r="E15" s="187" t="s">
        <v>37</v>
      </c>
      <c r="F15" s="188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1:49" ht="37.5" customHeight="1" x14ac:dyDescent="0.2">
      <c r="A16" s="192"/>
      <c r="B16" s="192"/>
      <c r="C16" s="192"/>
      <c r="D16" s="193"/>
      <c r="E16" s="102" t="s">
        <v>144</v>
      </c>
      <c r="F16" s="102" t="s">
        <v>145</v>
      </c>
      <c r="G16" s="42"/>
    </row>
    <row r="17" spans="1:49" s="38" customFormat="1" ht="18.75" customHeight="1" x14ac:dyDescent="0.2">
      <c r="A17" s="103">
        <v>1</v>
      </c>
      <c r="B17" s="103">
        <v>2</v>
      </c>
      <c r="C17" s="103">
        <v>3</v>
      </c>
      <c r="D17" s="103">
        <v>4</v>
      </c>
      <c r="E17" s="102">
        <v>5</v>
      </c>
      <c r="F17" s="102">
        <v>6</v>
      </c>
      <c r="G17" s="40">
        <f>38200681.94-9439140</f>
        <v>28761541.939999998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1:49" s="6" customFormat="1" ht="41.25" customHeight="1" x14ac:dyDescent="0.25">
      <c r="A18" s="104" t="s">
        <v>109</v>
      </c>
      <c r="B18" s="105" t="s">
        <v>12</v>
      </c>
      <c r="C18" s="171">
        <v>0</v>
      </c>
      <c r="D18" s="107">
        <f>D19+D22</f>
        <v>30</v>
      </c>
      <c r="E18" s="107">
        <f>E19+E22</f>
        <v>30</v>
      </c>
      <c r="F18" s="107">
        <f>F19+F22</f>
        <v>30</v>
      </c>
      <c r="G18" s="59">
        <f>38200681.94-217800-6558.07-2783.87</f>
        <v>37973540</v>
      </c>
      <c r="H18" s="5"/>
      <c r="I18" s="6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s="38" customFormat="1" ht="64.5" customHeight="1" x14ac:dyDescent="0.2">
      <c r="A19" s="169" t="s">
        <v>147</v>
      </c>
      <c r="B19" s="105" t="s">
        <v>13</v>
      </c>
      <c r="C19" s="171">
        <v>0</v>
      </c>
      <c r="D19" s="110">
        <f t="shared" ref="D19:F20" si="0">D20</f>
        <v>15</v>
      </c>
      <c r="E19" s="110">
        <f t="shared" si="0"/>
        <v>15</v>
      </c>
      <c r="F19" s="110">
        <f t="shared" si="0"/>
        <v>15</v>
      </c>
      <c r="G19" s="7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1:49" s="38" customFormat="1" ht="30.6" customHeight="1" x14ac:dyDescent="0.2">
      <c r="A20" s="111" t="s">
        <v>31</v>
      </c>
      <c r="B20" s="105" t="s">
        <v>13</v>
      </c>
      <c r="C20" s="171">
        <v>200</v>
      </c>
      <c r="D20" s="110">
        <f t="shared" si="0"/>
        <v>15</v>
      </c>
      <c r="E20" s="110">
        <f t="shared" si="0"/>
        <v>15</v>
      </c>
      <c r="F20" s="110">
        <f t="shared" si="0"/>
        <v>15</v>
      </c>
      <c r="G20" s="7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1:49" s="38" customFormat="1" ht="51.75" customHeight="1" x14ac:dyDescent="0.2">
      <c r="A21" s="111" t="s">
        <v>41</v>
      </c>
      <c r="B21" s="105" t="s">
        <v>13</v>
      </c>
      <c r="C21" s="171">
        <v>240</v>
      </c>
      <c r="D21" s="110">
        <v>15</v>
      </c>
      <c r="E21" s="110">
        <v>15</v>
      </c>
      <c r="F21" s="110">
        <v>15</v>
      </c>
      <c r="G21" s="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1:49" s="38" customFormat="1" ht="67.5" customHeight="1" x14ac:dyDescent="0.2">
      <c r="A22" s="112" t="s">
        <v>148</v>
      </c>
      <c r="B22" s="105" t="s">
        <v>15</v>
      </c>
      <c r="C22" s="113">
        <v>0</v>
      </c>
      <c r="D22" s="110">
        <f t="shared" ref="D22:F23" si="1">D23</f>
        <v>15</v>
      </c>
      <c r="E22" s="110">
        <f t="shared" si="1"/>
        <v>15</v>
      </c>
      <c r="F22" s="110">
        <f t="shared" si="1"/>
        <v>15</v>
      </c>
      <c r="G22" s="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1:49" s="38" customFormat="1" ht="27.75" customHeight="1" x14ac:dyDescent="0.2">
      <c r="A23" s="111" t="s">
        <v>31</v>
      </c>
      <c r="B23" s="105" t="s">
        <v>15</v>
      </c>
      <c r="C23" s="171">
        <v>200</v>
      </c>
      <c r="D23" s="110">
        <f t="shared" si="1"/>
        <v>15</v>
      </c>
      <c r="E23" s="110">
        <f t="shared" si="1"/>
        <v>15</v>
      </c>
      <c r="F23" s="110">
        <f t="shared" si="1"/>
        <v>15</v>
      </c>
      <c r="G23" s="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1:49" s="38" customFormat="1" ht="26.25" customHeight="1" x14ac:dyDescent="0.2">
      <c r="A24" s="111" t="s">
        <v>41</v>
      </c>
      <c r="B24" s="105" t="s">
        <v>15</v>
      </c>
      <c r="C24" s="171">
        <v>240</v>
      </c>
      <c r="D24" s="110">
        <v>15</v>
      </c>
      <c r="E24" s="110">
        <v>15</v>
      </c>
      <c r="F24" s="110">
        <v>15</v>
      </c>
      <c r="G24" s="7"/>
      <c r="H24" s="41" t="s">
        <v>56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1:49" s="6" customFormat="1" ht="42" customHeight="1" x14ac:dyDescent="0.25">
      <c r="A25" s="114" t="s">
        <v>14</v>
      </c>
      <c r="B25" s="115" t="s">
        <v>16</v>
      </c>
      <c r="C25" s="170" t="s">
        <v>155</v>
      </c>
      <c r="D25" s="107">
        <f>D28</f>
        <v>3786</v>
      </c>
      <c r="E25" s="107">
        <f>E26</f>
        <v>7259.2</v>
      </c>
      <c r="F25" s="107">
        <f>F28</f>
        <v>3776.3</v>
      </c>
      <c r="G25" s="6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45" customHeight="1" x14ac:dyDescent="0.2">
      <c r="A26" s="111" t="s">
        <v>80</v>
      </c>
      <c r="B26" s="105" t="s">
        <v>17</v>
      </c>
      <c r="C26" s="171">
        <v>0</v>
      </c>
      <c r="D26" s="110">
        <f t="shared" ref="D26:F27" si="2">D27</f>
        <v>3786</v>
      </c>
      <c r="E26" s="110">
        <f t="shared" si="2"/>
        <v>7259.2</v>
      </c>
      <c r="F26" s="110">
        <f t="shared" si="2"/>
        <v>3776.3</v>
      </c>
      <c r="G26" s="36"/>
      <c r="J26" s="49"/>
    </row>
    <row r="27" spans="1:49" ht="30.75" customHeight="1" x14ac:dyDescent="0.2">
      <c r="A27" s="111" t="s">
        <v>31</v>
      </c>
      <c r="B27" s="105" t="s">
        <v>17</v>
      </c>
      <c r="C27" s="171">
        <v>200</v>
      </c>
      <c r="D27" s="110">
        <f t="shared" si="2"/>
        <v>3786</v>
      </c>
      <c r="E27" s="110">
        <f t="shared" si="2"/>
        <v>7259.2</v>
      </c>
      <c r="F27" s="110">
        <f t="shared" si="2"/>
        <v>3776.3</v>
      </c>
      <c r="G27" s="36"/>
    </row>
    <row r="28" spans="1:49" ht="40.5" customHeight="1" x14ac:dyDescent="0.2">
      <c r="A28" s="111" t="s">
        <v>41</v>
      </c>
      <c r="B28" s="105" t="s">
        <v>17</v>
      </c>
      <c r="C28" s="171">
        <v>240</v>
      </c>
      <c r="D28" s="110">
        <v>3786</v>
      </c>
      <c r="E28" s="110">
        <f>4259.2+3000</f>
        <v>7259.2</v>
      </c>
      <c r="F28" s="110">
        <v>3776.3</v>
      </c>
      <c r="G28" s="36"/>
      <c r="H28" s="43" t="s">
        <v>55</v>
      </c>
    </row>
    <row r="29" spans="1:49" ht="25.5" hidden="1" customHeight="1" x14ac:dyDescent="0.2">
      <c r="A29" s="167" t="s">
        <v>156</v>
      </c>
      <c r="B29" s="163" t="s">
        <v>142</v>
      </c>
      <c r="C29" s="171">
        <v>500</v>
      </c>
      <c r="D29" s="110">
        <f>D30</f>
        <v>0</v>
      </c>
      <c r="E29" s="110">
        <f>E30</f>
        <v>3000</v>
      </c>
      <c r="F29" s="110">
        <f>F30</f>
        <v>0</v>
      </c>
      <c r="G29" s="36"/>
      <c r="I29" s="43" t="s">
        <v>154</v>
      </c>
    </row>
    <row r="30" spans="1:49" ht="27.75" hidden="1" customHeight="1" x14ac:dyDescent="0.2">
      <c r="A30" s="168" t="s">
        <v>26</v>
      </c>
      <c r="B30" s="163" t="s">
        <v>142</v>
      </c>
      <c r="C30" s="171">
        <v>540</v>
      </c>
      <c r="D30" s="110">
        <v>0</v>
      </c>
      <c r="E30" s="110">
        <v>3000</v>
      </c>
      <c r="F30" s="110">
        <v>0</v>
      </c>
      <c r="G30" s="36"/>
    </row>
    <row r="31" spans="1:49" s="62" customFormat="1" ht="39.75" customHeight="1" x14ac:dyDescent="0.2">
      <c r="A31" s="116" t="s">
        <v>0</v>
      </c>
      <c r="B31" s="117" t="s">
        <v>1</v>
      </c>
      <c r="C31" s="172">
        <v>0</v>
      </c>
      <c r="D31" s="107">
        <f>D32</f>
        <v>80</v>
      </c>
      <c r="E31" s="107">
        <f>E32+E35</f>
        <v>1307.8</v>
      </c>
      <c r="F31" s="107">
        <f>F32+F35</f>
        <v>2475</v>
      </c>
      <c r="G31" s="66"/>
      <c r="H31" s="63"/>
      <c r="I31" s="77"/>
      <c r="J31" s="60"/>
      <c r="K31" s="60"/>
      <c r="L31" s="60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</row>
    <row r="32" spans="1:49" ht="39.75" customHeight="1" x14ac:dyDescent="0.25">
      <c r="A32" s="111" t="s">
        <v>81</v>
      </c>
      <c r="B32" s="118" t="s">
        <v>82</v>
      </c>
      <c r="C32" s="171">
        <v>0</v>
      </c>
      <c r="D32" s="110">
        <f>D33+D36</f>
        <v>80</v>
      </c>
      <c r="E32" s="110">
        <f>E33</f>
        <v>80</v>
      </c>
      <c r="F32" s="110">
        <f>F33</f>
        <v>80</v>
      </c>
      <c r="G32" s="67"/>
      <c r="I32" s="78"/>
      <c r="J32" s="79"/>
      <c r="K32" s="79"/>
      <c r="L32" s="79"/>
    </row>
    <row r="33" spans="1:49" ht="15.75" customHeight="1" x14ac:dyDescent="0.25">
      <c r="A33" s="111" t="s">
        <v>33</v>
      </c>
      <c r="B33" s="118" t="s">
        <v>82</v>
      </c>
      <c r="C33" s="171">
        <v>800</v>
      </c>
      <c r="D33" s="110">
        <f>D34</f>
        <v>80</v>
      </c>
      <c r="E33" s="110">
        <f>E34</f>
        <v>80</v>
      </c>
      <c r="F33" s="110">
        <f>F34</f>
        <v>80</v>
      </c>
      <c r="G33" s="67"/>
      <c r="I33" s="78"/>
      <c r="J33" s="79"/>
      <c r="K33" s="79"/>
      <c r="L33" s="79"/>
    </row>
    <row r="34" spans="1:49" ht="16.5" customHeight="1" x14ac:dyDescent="0.25">
      <c r="A34" s="111" t="s">
        <v>27</v>
      </c>
      <c r="B34" s="118" t="s">
        <v>82</v>
      </c>
      <c r="C34" s="171">
        <v>870</v>
      </c>
      <c r="D34" s="110">
        <v>80</v>
      </c>
      <c r="E34" s="110">
        <v>80</v>
      </c>
      <c r="F34" s="110">
        <v>80</v>
      </c>
      <c r="G34" s="67"/>
      <c r="I34" s="78"/>
      <c r="J34" s="79"/>
      <c r="K34" s="79"/>
      <c r="L34" s="79"/>
    </row>
    <row r="35" spans="1:49" ht="41.25" customHeight="1" x14ac:dyDescent="0.25">
      <c r="A35" s="111" t="s">
        <v>83</v>
      </c>
      <c r="B35" s="118" t="s">
        <v>2</v>
      </c>
      <c r="C35" s="171">
        <v>0</v>
      </c>
      <c r="D35" s="110">
        <v>0</v>
      </c>
      <c r="E35" s="110">
        <f>E36</f>
        <v>1227.8</v>
      </c>
      <c r="F35" s="110">
        <f>F36</f>
        <v>2395</v>
      </c>
      <c r="G35" s="68"/>
      <c r="I35" s="80"/>
      <c r="J35" s="81"/>
      <c r="K35" s="81"/>
      <c r="L35" s="81"/>
    </row>
    <row r="36" spans="1:49" ht="19.5" customHeight="1" x14ac:dyDescent="0.25">
      <c r="A36" s="111" t="s">
        <v>33</v>
      </c>
      <c r="B36" s="118" t="s">
        <v>84</v>
      </c>
      <c r="C36" s="171">
        <v>800</v>
      </c>
      <c r="D36" s="110">
        <f>D37</f>
        <v>0</v>
      </c>
      <c r="E36" s="110">
        <f>E37</f>
        <v>1227.8</v>
      </c>
      <c r="F36" s="110">
        <f>F37</f>
        <v>2395</v>
      </c>
      <c r="G36" s="68"/>
      <c r="I36" s="82"/>
      <c r="J36" s="81"/>
      <c r="K36" s="81"/>
      <c r="L36" s="81"/>
    </row>
    <row r="37" spans="1:49" s="6" customFormat="1" ht="16.5" customHeight="1" x14ac:dyDescent="0.25">
      <c r="A37" s="111" t="s">
        <v>27</v>
      </c>
      <c r="B37" s="118" t="s">
        <v>84</v>
      </c>
      <c r="C37" s="171">
        <v>870</v>
      </c>
      <c r="D37" s="110">
        <v>0</v>
      </c>
      <c r="E37" s="110">
        <v>1227.8</v>
      </c>
      <c r="F37" s="110">
        <v>2395</v>
      </c>
      <c r="G37" s="67"/>
      <c r="H37" s="5"/>
      <c r="I37" s="82"/>
      <c r="J37" s="81"/>
      <c r="K37" s="81"/>
      <c r="L37" s="8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ht="48.75" customHeight="1" x14ac:dyDescent="0.2">
      <c r="A38" s="116" t="s">
        <v>3</v>
      </c>
      <c r="B38" s="118" t="s">
        <v>150</v>
      </c>
      <c r="C38" s="173">
        <v>0</v>
      </c>
      <c r="D38" s="107">
        <f>D40+D42+D44</f>
        <v>5100.7</v>
      </c>
      <c r="E38" s="107">
        <f>E40+E42+E44</f>
        <v>5088.7</v>
      </c>
      <c r="F38" s="107">
        <f>F40+F42+F44</f>
        <v>5288.7</v>
      </c>
      <c r="G38" s="69"/>
      <c r="I38" s="77"/>
      <c r="J38" s="60"/>
      <c r="K38" s="60"/>
      <c r="L38" s="60"/>
    </row>
    <row r="39" spans="1:49" ht="61.5" customHeight="1" x14ac:dyDescent="0.25">
      <c r="A39" s="119" t="s">
        <v>85</v>
      </c>
      <c r="B39" s="118" t="s">
        <v>4</v>
      </c>
      <c r="C39" s="180">
        <v>0</v>
      </c>
      <c r="D39" s="110">
        <f>D40+D42+D45</f>
        <v>5100.7</v>
      </c>
      <c r="E39" s="110">
        <f>E40+E42+E45</f>
        <v>5088.7</v>
      </c>
      <c r="F39" s="110">
        <f>F40+F42+F45</f>
        <v>5288.7</v>
      </c>
      <c r="G39" s="70"/>
      <c r="I39" s="78"/>
      <c r="J39" s="79"/>
      <c r="K39" s="79"/>
      <c r="L39" s="79"/>
    </row>
    <row r="40" spans="1:49" ht="60.75" customHeight="1" x14ac:dyDescent="0.25">
      <c r="A40" s="111" t="s">
        <v>29</v>
      </c>
      <c r="B40" s="118" t="s">
        <v>4</v>
      </c>
      <c r="C40" s="171">
        <v>100</v>
      </c>
      <c r="D40" s="110">
        <f>D41</f>
        <v>4103.8999999999996</v>
      </c>
      <c r="E40" s="110">
        <f>E41</f>
        <v>4103.8999999999996</v>
      </c>
      <c r="F40" s="110">
        <f>F41</f>
        <v>4103.8999999999996</v>
      </c>
      <c r="G40" s="71"/>
      <c r="H40" s="43" t="s">
        <v>54</v>
      </c>
      <c r="I40" s="78"/>
      <c r="J40" s="79"/>
      <c r="K40" s="79"/>
      <c r="L40" s="79"/>
    </row>
    <row r="41" spans="1:49" ht="28.5" customHeight="1" x14ac:dyDescent="0.25">
      <c r="A41" s="111" t="s">
        <v>34</v>
      </c>
      <c r="B41" s="118" t="s">
        <v>4</v>
      </c>
      <c r="C41" s="171">
        <v>110</v>
      </c>
      <c r="D41" s="110">
        <v>4103.8999999999996</v>
      </c>
      <c r="E41" s="110">
        <v>4103.8999999999996</v>
      </c>
      <c r="F41" s="110">
        <v>4103.8999999999996</v>
      </c>
      <c r="G41" s="67"/>
      <c r="I41" s="78"/>
      <c r="J41" s="79"/>
      <c r="K41" s="79"/>
      <c r="L41" s="79"/>
    </row>
    <row r="42" spans="1:49" ht="29.25" customHeight="1" x14ac:dyDescent="0.25">
      <c r="A42" s="120" t="s">
        <v>31</v>
      </c>
      <c r="B42" s="118" t="s">
        <v>4</v>
      </c>
      <c r="C42" s="171">
        <v>200</v>
      </c>
      <c r="D42" s="110">
        <f>D43</f>
        <v>995.8</v>
      </c>
      <c r="E42" s="110">
        <f>E43</f>
        <v>983.8</v>
      </c>
      <c r="F42" s="110">
        <f>F43</f>
        <v>1183.8</v>
      </c>
      <c r="G42" s="67"/>
      <c r="I42" s="78"/>
      <c r="J42" s="79"/>
      <c r="K42" s="79"/>
      <c r="L42" s="79"/>
    </row>
    <row r="43" spans="1:49" ht="64.5" customHeight="1" x14ac:dyDescent="0.25">
      <c r="A43" s="111" t="s">
        <v>32</v>
      </c>
      <c r="B43" s="118" t="s">
        <v>4</v>
      </c>
      <c r="C43" s="171">
        <v>240</v>
      </c>
      <c r="D43" s="110">
        <v>995.8</v>
      </c>
      <c r="E43" s="110">
        <v>983.8</v>
      </c>
      <c r="F43" s="110">
        <v>1183.8</v>
      </c>
      <c r="G43" s="69"/>
      <c r="H43" s="43" t="s">
        <v>57</v>
      </c>
      <c r="I43" s="78"/>
      <c r="J43" s="79"/>
      <c r="K43" s="79"/>
      <c r="L43" s="79"/>
    </row>
    <row r="44" spans="1:49" ht="19.5" customHeight="1" x14ac:dyDescent="0.25">
      <c r="A44" s="108" t="s">
        <v>33</v>
      </c>
      <c r="B44" s="118" t="s">
        <v>4</v>
      </c>
      <c r="C44" s="171">
        <v>800</v>
      </c>
      <c r="D44" s="110">
        <f>D45</f>
        <v>1</v>
      </c>
      <c r="E44" s="110">
        <f>E45</f>
        <v>1</v>
      </c>
      <c r="F44" s="110">
        <f>F45</f>
        <v>1</v>
      </c>
      <c r="G44" s="67"/>
      <c r="I44" s="78"/>
      <c r="J44" s="79"/>
      <c r="K44" s="79"/>
      <c r="L44" s="79"/>
    </row>
    <row r="45" spans="1:49" ht="17.25" customHeight="1" x14ac:dyDescent="0.25">
      <c r="A45" s="108" t="s">
        <v>23</v>
      </c>
      <c r="B45" s="118" t="s">
        <v>4</v>
      </c>
      <c r="C45" s="171">
        <v>850</v>
      </c>
      <c r="D45" s="110">
        <v>1</v>
      </c>
      <c r="E45" s="110">
        <v>1</v>
      </c>
      <c r="F45" s="110">
        <v>1</v>
      </c>
      <c r="G45" s="72"/>
      <c r="I45" s="78"/>
      <c r="J45" s="79"/>
      <c r="K45" s="79"/>
      <c r="L45" s="79"/>
    </row>
    <row r="46" spans="1:49" ht="47.25" customHeight="1" x14ac:dyDescent="0.25">
      <c r="A46" s="116" t="s">
        <v>18</v>
      </c>
      <c r="B46" s="121" t="s">
        <v>19</v>
      </c>
      <c r="C46" s="174">
        <v>0</v>
      </c>
      <c r="D46" s="107">
        <f>D47</f>
        <v>733.1</v>
      </c>
      <c r="E46" s="107">
        <f>E47</f>
        <v>650</v>
      </c>
      <c r="F46" s="107">
        <f>F47</f>
        <v>800</v>
      </c>
      <c r="G46" s="73"/>
      <c r="I46" s="78"/>
      <c r="J46" s="79"/>
      <c r="K46" s="79"/>
      <c r="L46" s="79"/>
      <c r="T46" s="49"/>
    </row>
    <row r="47" spans="1:49" ht="60" customHeight="1" x14ac:dyDescent="0.25">
      <c r="A47" s="123" t="s">
        <v>103</v>
      </c>
      <c r="B47" s="105" t="s">
        <v>20</v>
      </c>
      <c r="C47" s="174">
        <v>0</v>
      </c>
      <c r="D47" s="110">
        <f>D48+D50</f>
        <v>733.1</v>
      </c>
      <c r="E47" s="110">
        <f>E48+E50</f>
        <v>650</v>
      </c>
      <c r="F47" s="110">
        <f>F48+F50</f>
        <v>800</v>
      </c>
      <c r="G47" s="68"/>
      <c r="I47" s="78"/>
      <c r="J47" s="79"/>
      <c r="K47" s="79"/>
      <c r="L47" s="79"/>
    </row>
    <row r="48" spans="1:49" ht="24" customHeight="1" x14ac:dyDescent="0.25">
      <c r="A48" s="111" t="s">
        <v>31</v>
      </c>
      <c r="B48" s="105" t="s">
        <v>20</v>
      </c>
      <c r="C48" s="113">
        <v>200</v>
      </c>
      <c r="D48" s="110">
        <f>D49</f>
        <v>325.5</v>
      </c>
      <c r="E48" s="110">
        <f>E49</f>
        <v>300</v>
      </c>
      <c r="F48" s="110">
        <f>F49</f>
        <v>400</v>
      </c>
      <c r="G48" s="74"/>
      <c r="H48" s="43" t="s">
        <v>52</v>
      </c>
      <c r="I48" s="78"/>
      <c r="J48" s="79"/>
      <c r="K48" s="79"/>
      <c r="L48" s="79"/>
    </row>
    <row r="49" spans="1:49" ht="42.6" customHeight="1" x14ac:dyDescent="0.25">
      <c r="A49" s="111" t="s">
        <v>32</v>
      </c>
      <c r="B49" s="105" t="s">
        <v>20</v>
      </c>
      <c r="C49" s="113">
        <v>240</v>
      </c>
      <c r="D49" s="110">
        <v>325.5</v>
      </c>
      <c r="E49" s="110">
        <v>300</v>
      </c>
      <c r="F49" s="110">
        <v>400</v>
      </c>
      <c r="G49" s="67"/>
      <c r="H49" s="43" t="s">
        <v>50</v>
      </c>
      <c r="I49" s="78"/>
      <c r="J49" s="79"/>
      <c r="K49" s="79"/>
      <c r="L49" s="79"/>
    </row>
    <row r="50" spans="1:49" s="38" customFormat="1" ht="14.25" customHeight="1" x14ac:dyDescent="0.25">
      <c r="A50" s="124" t="s">
        <v>33</v>
      </c>
      <c r="B50" s="105" t="s">
        <v>20</v>
      </c>
      <c r="C50" s="113">
        <v>800</v>
      </c>
      <c r="D50" s="110">
        <f>D51</f>
        <v>407.6</v>
      </c>
      <c r="E50" s="110">
        <f>E51</f>
        <v>350</v>
      </c>
      <c r="F50" s="110">
        <f>F51</f>
        <v>400</v>
      </c>
      <c r="G50" s="74"/>
      <c r="H50" s="41"/>
      <c r="I50" s="78"/>
      <c r="J50" s="79"/>
      <c r="K50" s="79"/>
      <c r="L50" s="79"/>
      <c r="M50" s="43"/>
      <c r="N50" s="43"/>
      <c r="O50" s="43"/>
      <c r="P50" s="44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</row>
    <row r="51" spans="1:49" ht="60" customHeight="1" x14ac:dyDescent="0.25">
      <c r="A51" s="111" t="s">
        <v>104</v>
      </c>
      <c r="B51" s="105" t="s">
        <v>20</v>
      </c>
      <c r="C51" s="113">
        <v>810</v>
      </c>
      <c r="D51" s="110">
        <v>407.6</v>
      </c>
      <c r="E51" s="110">
        <v>350</v>
      </c>
      <c r="F51" s="110">
        <v>400</v>
      </c>
      <c r="G51" s="69"/>
      <c r="H51" s="43" t="s">
        <v>51</v>
      </c>
      <c r="I51" s="78"/>
      <c r="J51" s="79"/>
      <c r="K51" s="79"/>
      <c r="L51" s="79"/>
    </row>
    <row r="52" spans="1:49" ht="84.75" hidden="1" customHeight="1" x14ac:dyDescent="0.25">
      <c r="A52" s="116"/>
      <c r="B52" s="117"/>
      <c r="C52" s="175"/>
      <c r="D52" s="107"/>
      <c r="E52" s="107"/>
      <c r="F52" s="107"/>
      <c r="G52" s="69"/>
      <c r="I52" s="78"/>
      <c r="J52" s="79"/>
      <c r="K52" s="79"/>
      <c r="L52" s="79"/>
    </row>
    <row r="53" spans="1:49" ht="83.25" hidden="1" customHeight="1" x14ac:dyDescent="0.25">
      <c r="A53" s="111"/>
      <c r="B53" s="105"/>
      <c r="C53" s="113"/>
      <c r="D53" s="110"/>
      <c r="E53" s="110"/>
      <c r="F53" s="110"/>
      <c r="G53" s="74"/>
      <c r="I53" s="78"/>
      <c r="J53" s="79"/>
      <c r="K53" s="79"/>
      <c r="L53" s="79"/>
    </row>
    <row r="54" spans="1:49" ht="40.9" hidden="1" customHeight="1" x14ac:dyDescent="0.25">
      <c r="A54" s="111"/>
      <c r="B54" s="105"/>
      <c r="C54" s="113"/>
      <c r="D54" s="110"/>
      <c r="E54" s="110"/>
      <c r="F54" s="110"/>
      <c r="G54" s="67"/>
      <c r="I54" s="78"/>
      <c r="J54" s="79"/>
      <c r="K54" s="79"/>
      <c r="L54" s="79"/>
    </row>
    <row r="55" spans="1:49" ht="40.15" hidden="1" customHeight="1" x14ac:dyDescent="0.25">
      <c r="A55" s="111"/>
      <c r="B55" s="105"/>
      <c r="C55" s="113"/>
      <c r="D55" s="110"/>
      <c r="E55" s="110"/>
      <c r="F55" s="110"/>
      <c r="G55" s="67"/>
      <c r="I55" s="78"/>
      <c r="J55" s="79"/>
      <c r="K55" s="79"/>
      <c r="L55" s="79"/>
    </row>
    <row r="56" spans="1:49" ht="35.25" customHeight="1" x14ac:dyDescent="0.25">
      <c r="A56" s="116" t="s">
        <v>129</v>
      </c>
      <c r="B56" s="117" t="s">
        <v>135</v>
      </c>
      <c r="C56" s="175">
        <v>0</v>
      </c>
      <c r="D56" s="107">
        <f>D57</f>
        <v>9948.2000000000007</v>
      </c>
      <c r="E56" s="107">
        <f>E57</f>
        <v>9944.7000000000007</v>
      </c>
      <c r="F56" s="107">
        <f>F57</f>
        <v>10008.700000000001</v>
      </c>
      <c r="G56" s="67"/>
      <c r="I56" s="78"/>
      <c r="J56" s="79"/>
      <c r="K56" s="79"/>
      <c r="L56" s="79"/>
    </row>
    <row r="57" spans="1:49" s="38" customFormat="1" ht="57.6" customHeight="1" x14ac:dyDescent="0.25">
      <c r="A57" s="119" t="s">
        <v>130</v>
      </c>
      <c r="B57" s="118" t="s">
        <v>136</v>
      </c>
      <c r="C57" s="113">
        <v>0</v>
      </c>
      <c r="D57" s="125">
        <f>D58+D64+D67</f>
        <v>9948.2000000000007</v>
      </c>
      <c r="E57" s="125">
        <f>E58+E64+E67</f>
        <v>9944.7000000000007</v>
      </c>
      <c r="F57" s="125">
        <f>F58+F64+F67</f>
        <v>10008.700000000001</v>
      </c>
      <c r="G57" s="67"/>
      <c r="H57" s="41" t="s">
        <v>53</v>
      </c>
      <c r="I57" s="78"/>
      <c r="J57" s="79"/>
      <c r="K57" s="79"/>
      <c r="L57" s="79"/>
      <c r="M57" s="43"/>
      <c r="N57" s="43"/>
      <c r="O57" s="43"/>
      <c r="P57" s="45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</row>
    <row r="58" spans="1:49" ht="55.5" customHeight="1" x14ac:dyDescent="0.25">
      <c r="A58" s="111" t="s">
        <v>29</v>
      </c>
      <c r="B58" s="118" t="s">
        <v>137</v>
      </c>
      <c r="C58" s="171">
        <v>100</v>
      </c>
      <c r="D58" s="125">
        <f>D59</f>
        <v>8077.7</v>
      </c>
      <c r="E58" s="125">
        <f>E59</f>
        <v>8077.7</v>
      </c>
      <c r="F58" s="125">
        <f>F59</f>
        <v>8077.7</v>
      </c>
      <c r="G58" s="68"/>
      <c r="I58" s="78"/>
      <c r="J58" s="79"/>
      <c r="K58" s="79"/>
      <c r="L58" s="79"/>
    </row>
    <row r="59" spans="1:49" ht="26.1" customHeight="1" x14ac:dyDescent="0.25">
      <c r="A59" s="111" t="s">
        <v>34</v>
      </c>
      <c r="B59" s="118" t="s">
        <v>136</v>
      </c>
      <c r="C59" s="171">
        <v>110</v>
      </c>
      <c r="D59" s="125">
        <v>8077.7</v>
      </c>
      <c r="E59" s="125">
        <v>8077.7</v>
      </c>
      <c r="F59" s="125">
        <v>8077.7</v>
      </c>
      <c r="G59" s="69"/>
      <c r="I59" s="78"/>
      <c r="J59" s="90"/>
      <c r="K59" s="79"/>
      <c r="L59" s="79"/>
    </row>
    <row r="60" spans="1:49" ht="29.25" hidden="1" customHeight="1" x14ac:dyDescent="0.25">
      <c r="A60" s="111" t="s">
        <v>106</v>
      </c>
      <c r="B60" s="118" t="s">
        <v>86</v>
      </c>
      <c r="C60" s="171">
        <v>100</v>
      </c>
      <c r="D60" s="125"/>
      <c r="E60" s="125"/>
      <c r="F60" s="125"/>
      <c r="G60" s="67"/>
      <c r="H60" s="43" t="s">
        <v>60</v>
      </c>
      <c r="I60" s="78"/>
      <c r="J60" s="79"/>
      <c r="K60" s="79"/>
      <c r="L60" s="79"/>
    </row>
    <row r="61" spans="1:49" s="38" customFormat="1" ht="39" hidden="1" customHeight="1" x14ac:dyDescent="0.25">
      <c r="A61" s="111" t="s">
        <v>34</v>
      </c>
      <c r="B61" s="118" t="s">
        <v>86</v>
      </c>
      <c r="C61" s="171">
        <v>110</v>
      </c>
      <c r="D61" s="125"/>
      <c r="E61" s="125"/>
      <c r="F61" s="125"/>
      <c r="G61" s="68"/>
      <c r="H61" s="83" t="s">
        <v>59</v>
      </c>
      <c r="I61" s="78"/>
      <c r="J61" s="79"/>
      <c r="K61" s="79"/>
      <c r="L61" s="79"/>
      <c r="M61" s="43"/>
      <c r="N61" s="43"/>
      <c r="O61" s="43"/>
      <c r="P61" s="43"/>
      <c r="Q61" s="43"/>
      <c r="R61" s="43"/>
      <c r="S61" s="43"/>
      <c r="T61" s="43"/>
      <c r="U61" s="83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</row>
    <row r="62" spans="1:49" ht="42" hidden="1" customHeight="1" x14ac:dyDescent="0.25">
      <c r="A62" s="111" t="s">
        <v>107</v>
      </c>
      <c r="B62" s="118" t="s">
        <v>87</v>
      </c>
      <c r="C62" s="171">
        <v>100</v>
      </c>
      <c r="D62" s="125"/>
      <c r="E62" s="125"/>
      <c r="F62" s="125"/>
      <c r="G62" s="69"/>
      <c r="I62" s="78"/>
      <c r="J62" s="79"/>
      <c r="K62" s="79"/>
      <c r="L62" s="79"/>
    </row>
    <row r="63" spans="1:49" ht="45.75" hidden="1" customHeight="1" x14ac:dyDescent="0.25">
      <c r="A63" s="111" t="s">
        <v>34</v>
      </c>
      <c r="B63" s="118" t="s">
        <v>87</v>
      </c>
      <c r="C63" s="171">
        <v>110</v>
      </c>
      <c r="D63" s="125"/>
      <c r="E63" s="125"/>
      <c r="F63" s="125"/>
      <c r="G63" s="67"/>
      <c r="I63" s="78"/>
      <c r="J63" s="79"/>
      <c r="K63" s="79"/>
      <c r="L63" s="79"/>
    </row>
    <row r="64" spans="1:49" ht="24" customHeight="1" x14ac:dyDescent="0.25">
      <c r="A64" s="111" t="s">
        <v>31</v>
      </c>
      <c r="B64" s="118" t="s">
        <v>136</v>
      </c>
      <c r="C64" s="171">
        <v>200</v>
      </c>
      <c r="D64" s="125">
        <f>D65</f>
        <v>1859.5</v>
      </c>
      <c r="E64" s="125">
        <f>E65</f>
        <v>1856</v>
      </c>
      <c r="F64" s="125">
        <f>F65</f>
        <v>1900</v>
      </c>
      <c r="G64" s="68"/>
      <c r="I64" s="84"/>
      <c r="J64" s="53"/>
      <c r="K64" s="53"/>
      <c r="L64" s="53"/>
    </row>
    <row r="65" spans="1:49" s="38" customFormat="1" ht="31.9" customHeight="1" x14ac:dyDescent="0.25">
      <c r="A65" s="111" t="s">
        <v>32</v>
      </c>
      <c r="B65" s="118" t="s">
        <v>136</v>
      </c>
      <c r="C65" s="171">
        <v>240</v>
      </c>
      <c r="D65" s="125">
        <v>1859.5</v>
      </c>
      <c r="E65" s="125">
        <v>1856</v>
      </c>
      <c r="F65" s="125">
        <v>1900</v>
      </c>
      <c r="G65" s="75"/>
      <c r="H65" s="58" t="s">
        <v>61</v>
      </c>
      <c r="I65" s="84"/>
      <c r="J65" s="53"/>
      <c r="K65" s="53"/>
      <c r="L65" s="53"/>
      <c r="M65" s="43"/>
      <c r="N65" s="43"/>
      <c r="O65" s="43"/>
      <c r="P65" s="43"/>
      <c r="Q65" s="43"/>
      <c r="R65" s="43"/>
      <c r="S65" s="43"/>
      <c r="T65" s="43"/>
      <c r="U65" s="58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</row>
    <row r="66" spans="1:49" s="38" customFormat="1" ht="17.25" customHeight="1" x14ac:dyDescent="0.25">
      <c r="A66" s="108" t="s">
        <v>33</v>
      </c>
      <c r="B66" s="118" t="s">
        <v>136</v>
      </c>
      <c r="C66" s="171">
        <v>800</v>
      </c>
      <c r="D66" s="125">
        <f>D67</f>
        <v>11</v>
      </c>
      <c r="E66" s="125">
        <f>E67</f>
        <v>11</v>
      </c>
      <c r="F66" s="125">
        <f>F67</f>
        <v>31</v>
      </c>
      <c r="G66" s="75"/>
      <c r="H66" s="58"/>
      <c r="I66" s="84"/>
      <c r="J66" s="53"/>
      <c r="K66" s="53"/>
      <c r="L66" s="53"/>
      <c r="M66" s="43"/>
      <c r="N66" s="43"/>
      <c r="O66" s="43"/>
      <c r="P66" s="43"/>
      <c r="Q66" s="43"/>
      <c r="R66" s="43"/>
      <c r="S66" s="43"/>
      <c r="T66" s="43"/>
      <c r="U66" s="58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</row>
    <row r="67" spans="1:49" s="38" customFormat="1" ht="31.9" customHeight="1" x14ac:dyDescent="0.25">
      <c r="A67" s="126" t="s">
        <v>46</v>
      </c>
      <c r="B67" s="118" t="s">
        <v>136</v>
      </c>
      <c r="C67" s="171">
        <v>850</v>
      </c>
      <c r="D67" s="125">
        <v>11</v>
      </c>
      <c r="E67" s="125">
        <v>11</v>
      </c>
      <c r="F67" s="125">
        <v>31</v>
      </c>
      <c r="G67" s="75"/>
      <c r="H67" s="58"/>
      <c r="I67" s="84"/>
      <c r="J67" s="53"/>
      <c r="K67" s="53"/>
      <c r="L67" s="53"/>
      <c r="M67" s="43"/>
      <c r="N67" s="43"/>
      <c r="O67" s="43"/>
      <c r="P67" s="43"/>
      <c r="Q67" s="43"/>
      <c r="R67" s="43"/>
      <c r="S67" s="43"/>
      <c r="T67" s="43"/>
      <c r="U67" s="58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</row>
    <row r="68" spans="1:49" s="38" customFormat="1" ht="35.25" customHeight="1" x14ac:dyDescent="0.25">
      <c r="A68" s="116" t="s">
        <v>132</v>
      </c>
      <c r="B68" s="121" t="s">
        <v>138</v>
      </c>
      <c r="C68" s="172">
        <v>0</v>
      </c>
      <c r="D68" s="107">
        <f>D69</f>
        <v>2050.1999999999998</v>
      </c>
      <c r="E68" s="107">
        <f>E69</f>
        <v>2050.1999999999998</v>
      </c>
      <c r="F68" s="107">
        <f>F69</f>
        <v>2050.1999999999998</v>
      </c>
      <c r="G68" s="75"/>
      <c r="H68" s="58"/>
      <c r="I68" s="89"/>
      <c r="J68" s="53"/>
      <c r="K68" s="53"/>
      <c r="L68" s="53"/>
      <c r="M68" s="43"/>
      <c r="N68" s="43"/>
      <c r="O68" s="43"/>
      <c r="P68" s="43"/>
      <c r="Q68" s="43"/>
      <c r="R68" s="43"/>
      <c r="S68" s="43"/>
      <c r="T68" s="43"/>
      <c r="U68" s="58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</row>
    <row r="69" spans="1:49" s="38" customFormat="1" ht="54.75" customHeight="1" x14ac:dyDescent="0.25">
      <c r="A69" s="119" t="s">
        <v>133</v>
      </c>
      <c r="B69" s="118" t="s">
        <v>131</v>
      </c>
      <c r="C69" s="171">
        <v>0</v>
      </c>
      <c r="D69" s="110">
        <f>D71+D73</f>
        <v>2050.1999999999998</v>
      </c>
      <c r="E69" s="110">
        <f>E71+E73</f>
        <v>2050.1999999999998</v>
      </c>
      <c r="F69" s="110">
        <f>F71+F73</f>
        <v>2050.1999999999998</v>
      </c>
      <c r="G69" s="75"/>
      <c r="H69" s="58"/>
      <c r="I69" s="84"/>
      <c r="J69" s="53"/>
      <c r="K69" s="53"/>
      <c r="L69" s="53"/>
      <c r="M69" s="43"/>
      <c r="N69" s="43"/>
      <c r="O69" s="43"/>
      <c r="P69" s="43"/>
      <c r="Q69" s="43"/>
      <c r="R69" s="43"/>
      <c r="S69" s="43"/>
      <c r="T69" s="43"/>
      <c r="U69" s="58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</row>
    <row r="70" spans="1:49" s="38" customFormat="1" ht="31.9" customHeight="1" x14ac:dyDescent="0.25">
      <c r="A70" s="111" t="s">
        <v>29</v>
      </c>
      <c r="B70" s="118" t="s">
        <v>131</v>
      </c>
      <c r="C70" s="171">
        <v>100</v>
      </c>
      <c r="D70" s="110">
        <f>D71</f>
        <v>2050.1999999999998</v>
      </c>
      <c r="E70" s="110">
        <f>E71</f>
        <v>2050.1999999999998</v>
      </c>
      <c r="F70" s="110">
        <f>F71</f>
        <v>2050.1999999999998</v>
      </c>
      <c r="G70" s="75"/>
      <c r="H70" s="58"/>
      <c r="I70" s="84"/>
      <c r="J70" s="53"/>
      <c r="K70" s="53"/>
      <c r="L70" s="53"/>
      <c r="M70" s="43"/>
      <c r="N70" s="43"/>
      <c r="O70" s="43"/>
      <c r="P70" s="43"/>
      <c r="Q70" s="43"/>
      <c r="R70" s="43"/>
      <c r="S70" s="43"/>
      <c r="T70" s="43"/>
      <c r="U70" s="58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</row>
    <row r="71" spans="1:49" ht="27" customHeight="1" x14ac:dyDescent="0.25">
      <c r="A71" s="111" t="s">
        <v>34</v>
      </c>
      <c r="B71" s="118" t="s">
        <v>131</v>
      </c>
      <c r="C71" s="171">
        <v>110</v>
      </c>
      <c r="D71" s="110">
        <v>2050.1999999999998</v>
      </c>
      <c r="E71" s="110">
        <v>2050.1999999999998</v>
      </c>
      <c r="F71" s="110">
        <v>2050.1999999999998</v>
      </c>
      <c r="G71" s="67"/>
      <c r="I71" s="84"/>
      <c r="J71" s="53"/>
      <c r="K71" s="53"/>
      <c r="L71" s="53"/>
    </row>
    <row r="72" spans="1:49" ht="23.25" hidden="1" customHeight="1" x14ac:dyDescent="0.2">
      <c r="A72" s="111"/>
      <c r="B72" s="118"/>
      <c r="C72" s="171"/>
      <c r="D72" s="110"/>
      <c r="E72" s="110"/>
      <c r="F72" s="110"/>
      <c r="G72" s="36"/>
    </row>
    <row r="73" spans="1:49" ht="24.75" hidden="1" customHeight="1" x14ac:dyDescent="0.2">
      <c r="A73" s="111"/>
      <c r="B73" s="118"/>
      <c r="C73" s="171"/>
      <c r="D73" s="110"/>
      <c r="E73" s="110"/>
      <c r="F73" s="110"/>
      <c r="G73" s="36"/>
    </row>
    <row r="74" spans="1:49" ht="28.5" hidden="1" customHeight="1" x14ac:dyDescent="0.2">
      <c r="A74" s="120"/>
      <c r="B74" s="118"/>
      <c r="C74" s="171"/>
      <c r="D74" s="110"/>
      <c r="E74" s="110"/>
      <c r="F74" s="110"/>
      <c r="G74" s="36"/>
    </row>
    <row r="75" spans="1:49" ht="36.75" hidden="1" customHeight="1" x14ac:dyDescent="0.2">
      <c r="A75" s="111"/>
      <c r="B75" s="118"/>
      <c r="C75" s="171"/>
      <c r="D75" s="110"/>
      <c r="E75" s="110"/>
      <c r="F75" s="110"/>
      <c r="G75" s="36"/>
    </row>
    <row r="76" spans="1:49" ht="36.75" customHeight="1" x14ac:dyDescent="0.2">
      <c r="A76" s="127" t="s">
        <v>88</v>
      </c>
      <c r="B76" s="128" t="s">
        <v>139</v>
      </c>
      <c r="C76" s="172">
        <v>0</v>
      </c>
      <c r="D76" s="107">
        <f>D79+D80</f>
        <v>100</v>
      </c>
      <c r="E76" s="107">
        <f>E79</f>
        <v>100</v>
      </c>
      <c r="F76" s="107">
        <f>F79</f>
        <v>100</v>
      </c>
      <c r="G76" s="36"/>
    </row>
    <row r="77" spans="1:49" ht="40.5" customHeight="1" x14ac:dyDescent="0.2">
      <c r="A77" s="119" t="s">
        <v>89</v>
      </c>
      <c r="B77" s="129" t="s">
        <v>140</v>
      </c>
      <c r="C77" s="171">
        <v>0</v>
      </c>
      <c r="D77" s="110">
        <f t="shared" ref="D77:F78" si="3">D78</f>
        <v>100</v>
      </c>
      <c r="E77" s="110">
        <f t="shared" si="3"/>
        <v>100</v>
      </c>
      <c r="F77" s="110">
        <f t="shared" si="3"/>
        <v>100</v>
      </c>
      <c r="G77" s="36"/>
    </row>
    <row r="78" spans="1:49" s="6" customFormat="1" ht="31.9" customHeight="1" x14ac:dyDescent="0.25">
      <c r="A78" s="123" t="s">
        <v>78</v>
      </c>
      <c r="B78" s="129" t="s">
        <v>140</v>
      </c>
      <c r="C78" s="171">
        <v>200</v>
      </c>
      <c r="D78" s="110">
        <f t="shared" si="3"/>
        <v>100</v>
      </c>
      <c r="E78" s="110">
        <f t="shared" si="3"/>
        <v>100</v>
      </c>
      <c r="F78" s="110">
        <f t="shared" si="3"/>
        <v>100</v>
      </c>
      <c r="G78" s="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ht="51" customHeight="1" x14ac:dyDescent="0.2">
      <c r="A79" s="111" t="s">
        <v>32</v>
      </c>
      <c r="B79" s="129" t="s">
        <v>140</v>
      </c>
      <c r="C79" s="171">
        <v>240</v>
      </c>
      <c r="D79" s="110">
        <v>100</v>
      </c>
      <c r="E79" s="110">
        <v>100</v>
      </c>
      <c r="F79" s="110">
        <v>100</v>
      </c>
      <c r="G79" s="36"/>
    </row>
    <row r="80" spans="1:49" ht="0.75" customHeight="1" x14ac:dyDescent="0.2">
      <c r="A80" s="111" t="s">
        <v>108</v>
      </c>
      <c r="B80" s="129"/>
      <c r="C80" s="171"/>
      <c r="D80" s="110"/>
      <c r="E80" s="110"/>
      <c r="F80" s="110"/>
      <c r="G80" s="36"/>
    </row>
    <row r="81" spans="1:49" ht="26.25" hidden="1" customHeight="1" x14ac:dyDescent="0.2">
      <c r="A81" s="123" t="s">
        <v>78</v>
      </c>
      <c r="B81" s="129"/>
      <c r="C81" s="171">
        <v>200</v>
      </c>
      <c r="D81" s="110"/>
      <c r="E81" s="110"/>
      <c r="F81" s="110"/>
      <c r="G81" s="36"/>
      <c r="H81" s="43" t="s">
        <v>62</v>
      </c>
      <c r="P81" s="46"/>
    </row>
    <row r="82" spans="1:49" s="6" customFormat="1" ht="22.5" hidden="1" customHeight="1" x14ac:dyDescent="0.25">
      <c r="A82" s="111" t="s">
        <v>32</v>
      </c>
      <c r="B82" s="129"/>
      <c r="C82" s="171">
        <v>240</v>
      </c>
      <c r="D82" s="110"/>
      <c r="E82" s="110"/>
      <c r="F82" s="110"/>
      <c r="G82" s="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6" customFormat="1" ht="33.75" customHeight="1" x14ac:dyDescent="0.25">
      <c r="A83" s="116" t="s">
        <v>7</v>
      </c>
      <c r="B83" s="128" t="s">
        <v>127</v>
      </c>
      <c r="C83" s="172">
        <v>0</v>
      </c>
      <c r="D83" s="107">
        <f>D86</f>
        <v>400</v>
      </c>
      <c r="E83" s="107">
        <f>E86</f>
        <v>350</v>
      </c>
      <c r="F83" s="107">
        <f>F86</f>
        <v>450</v>
      </c>
      <c r="G83" s="8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6" customFormat="1" ht="66.75" customHeight="1" x14ac:dyDescent="0.25">
      <c r="A84" s="130" t="s">
        <v>102</v>
      </c>
      <c r="B84" s="131" t="s">
        <v>128</v>
      </c>
      <c r="C84" s="171">
        <v>0</v>
      </c>
      <c r="D84" s="110">
        <f t="shared" ref="D84:F85" si="4">D85</f>
        <v>400</v>
      </c>
      <c r="E84" s="110">
        <f t="shared" si="4"/>
        <v>350</v>
      </c>
      <c r="F84" s="110">
        <f t="shared" si="4"/>
        <v>450</v>
      </c>
      <c r="G84" s="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6" customFormat="1" ht="30.75" customHeight="1" x14ac:dyDescent="0.25">
      <c r="A85" s="119" t="s">
        <v>78</v>
      </c>
      <c r="B85" s="131" t="s">
        <v>128</v>
      </c>
      <c r="C85" s="171">
        <v>200</v>
      </c>
      <c r="D85" s="110">
        <f t="shared" si="4"/>
        <v>400</v>
      </c>
      <c r="E85" s="110">
        <f t="shared" si="4"/>
        <v>350</v>
      </c>
      <c r="F85" s="110">
        <f t="shared" si="4"/>
        <v>450</v>
      </c>
      <c r="G85" s="8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6" customFormat="1" ht="28.5" customHeight="1" x14ac:dyDescent="0.25">
      <c r="A86" s="119" t="s">
        <v>32</v>
      </c>
      <c r="B86" s="131" t="s">
        <v>141</v>
      </c>
      <c r="C86" s="171">
        <v>240</v>
      </c>
      <c r="D86" s="110">
        <v>400</v>
      </c>
      <c r="E86" s="110">
        <v>350</v>
      </c>
      <c r="F86" s="110">
        <v>450</v>
      </c>
      <c r="G86" s="8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6" customFormat="1" ht="38.25" customHeight="1" x14ac:dyDescent="0.25">
      <c r="A87" s="116" t="s">
        <v>11</v>
      </c>
      <c r="B87" s="128" t="s">
        <v>8</v>
      </c>
      <c r="C87" s="172">
        <v>0</v>
      </c>
      <c r="D87" s="107">
        <f>D90</f>
        <v>5</v>
      </c>
      <c r="E87" s="107">
        <f>E90</f>
        <v>5</v>
      </c>
      <c r="F87" s="107">
        <f>F90</f>
        <v>5</v>
      </c>
      <c r="G87" s="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6" customFormat="1" ht="54" customHeight="1" x14ac:dyDescent="0.25">
      <c r="A88" s="130" t="s">
        <v>10</v>
      </c>
      <c r="B88" s="131" t="s">
        <v>90</v>
      </c>
      <c r="C88" s="171">
        <v>0</v>
      </c>
      <c r="D88" s="110">
        <f t="shared" ref="D88:F89" si="5">D89</f>
        <v>5</v>
      </c>
      <c r="E88" s="110">
        <f t="shared" si="5"/>
        <v>5</v>
      </c>
      <c r="F88" s="110">
        <f t="shared" si="5"/>
        <v>5</v>
      </c>
      <c r="G88" s="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6" customFormat="1" ht="30.75" customHeight="1" x14ac:dyDescent="0.25">
      <c r="A89" s="119" t="s">
        <v>78</v>
      </c>
      <c r="B89" s="131" t="s">
        <v>90</v>
      </c>
      <c r="C89" s="171">
        <v>200</v>
      </c>
      <c r="D89" s="110">
        <f t="shared" si="5"/>
        <v>5</v>
      </c>
      <c r="E89" s="110">
        <f t="shared" si="5"/>
        <v>5</v>
      </c>
      <c r="F89" s="110">
        <f t="shared" si="5"/>
        <v>5</v>
      </c>
      <c r="G89" s="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6" customFormat="1" ht="42.75" customHeight="1" x14ac:dyDescent="0.25">
      <c r="A90" s="119" t="s">
        <v>32</v>
      </c>
      <c r="B90" s="131" t="s">
        <v>9</v>
      </c>
      <c r="C90" s="171">
        <v>240</v>
      </c>
      <c r="D90" s="110">
        <v>5</v>
      </c>
      <c r="E90" s="110">
        <v>5</v>
      </c>
      <c r="F90" s="110">
        <v>5</v>
      </c>
      <c r="G90" s="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6" customFormat="1" ht="51" customHeight="1" x14ac:dyDescent="0.25">
      <c r="A91" s="132" t="s">
        <v>5</v>
      </c>
      <c r="B91" s="117" t="s">
        <v>47</v>
      </c>
      <c r="C91" s="172">
        <v>0</v>
      </c>
      <c r="D91" s="107">
        <f>D92+D97+D106+D102+D104+D109+D112+D113+D120+D131+D121</f>
        <v>6528.3</v>
      </c>
      <c r="E91" s="107">
        <f>E92+E97+E106+E102+E104+E109+E112+E113+E120+E131+E121</f>
        <v>6331.3000000000011</v>
      </c>
      <c r="F91" s="107">
        <f>F92+F97+F106+F102+F104+F109+F112+F113+F120+F131+F121</f>
        <v>6340.9000000000005</v>
      </c>
      <c r="G91" s="64">
        <f>4947403.88+1356761.76+217800+9341.94+324000</f>
        <v>6855307.5800000001</v>
      </c>
      <c r="H91" s="5"/>
      <c r="I91" s="6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6" customFormat="1" ht="51" customHeight="1" x14ac:dyDescent="0.25">
      <c r="A92" s="111" t="s">
        <v>95</v>
      </c>
      <c r="B92" s="133" t="s">
        <v>48</v>
      </c>
      <c r="C92" s="171">
        <v>0</v>
      </c>
      <c r="D92" s="110">
        <f t="shared" ref="D92:F93" si="6">D93</f>
        <v>1418.3</v>
      </c>
      <c r="E92" s="110">
        <f t="shared" si="6"/>
        <v>1418.3</v>
      </c>
      <c r="F92" s="110">
        <f t="shared" si="6"/>
        <v>1418.3</v>
      </c>
      <c r="G92" s="37"/>
      <c r="H92" s="5"/>
      <c r="I92" s="4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6" customFormat="1" ht="63.75" customHeight="1" x14ac:dyDescent="0.25">
      <c r="A93" s="111" t="s">
        <v>29</v>
      </c>
      <c r="B93" s="118" t="s">
        <v>48</v>
      </c>
      <c r="C93" s="171">
        <v>100</v>
      </c>
      <c r="D93" s="110">
        <f t="shared" si="6"/>
        <v>1418.3</v>
      </c>
      <c r="E93" s="110">
        <f t="shared" si="6"/>
        <v>1418.3</v>
      </c>
      <c r="F93" s="110">
        <f t="shared" si="6"/>
        <v>1418.3</v>
      </c>
      <c r="G93" s="37"/>
      <c r="H93" s="5"/>
      <c r="I93" s="4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6" customFormat="1" ht="27" customHeight="1" x14ac:dyDescent="0.25">
      <c r="A94" s="111" t="s">
        <v>30</v>
      </c>
      <c r="B94" s="118" t="s">
        <v>48</v>
      </c>
      <c r="C94" s="171">
        <v>120</v>
      </c>
      <c r="D94" s="110">
        <v>1418.3</v>
      </c>
      <c r="E94" s="110">
        <v>1418.3</v>
      </c>
      <c r="F94" s="110">
        <v>1418.3</v>
      </c>
      <c r="G94" s="37"/>
      <c r="H94" s="5"/>
      <c r="I94" s="4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6" customFormat="1" ht="70.5" hidden="1" customHeight="1" x14ac:dyDescent="0.25">
      <c r="A95" s="119" t="s">
        <v>96</v>
      </c>
      <c r="B95" s="134" t="s">
        <v>91</v>
      </c>
      <c r="C95" s="176"/>
      <c r="D95" s="135">
        <f t="shared" ref="D95:F96" si="7">D96</f>
        <v>0</v>
      </c>
      <c r="E95" s="135">
        <f t="shared" si="7"/>
        <v>0</v>
      </c>
      <c r="F95" s="135">
        <f t="shared" si="7"/>
        <v>0</v>
      </c>
      <c r="G95" s="37"/>
      <c r="H95" s="5"/>
      <c r="I95" s="4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6" customFormat="1" ht="68.25" hidden="1" customHeight="1" x14ac:dyDescent="0.25">
      <c r="A96" s="119" t="s">
        <v>78</v>
      </c>
      <c r="B96" s="134" t="s">
        <v>91</v>
      </c>
      <c r="C96" s="177">
        <v>200</v>
      </c>
      <c r="D96" s="135">
        <f t="shared" si="7"/>
        <v>0</v>
      </c>
      <c r="E96" s="135">
        <f t="shared" si="7"/>
        <v>0</v>
      </c>
      <c r="F96" s="135">
        <f t="shared" si="7"/>
        <v>0</v>
      </c>
      <c r="G96" s="37"/>
      <c r="H96" s="5"/>
      <c r="I96" s="4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6" customFormat="1" ht="22.5" hidden="1" customHeight="1" x14ac:dyDescent="0.25">
      <c r="A97" s="111" t="s">
        <v>32</v>
      </c>
      <c r="B97" s="134" t="s">
        <v>91</v>
      </c>
      <c r="C97" s="177">
        <v>240</v>
      </c>
      <c r="D97" s="135"/>
      <c r="E97" s="135">
        <v>0</v>
      </c>
      <c r="F97" s="135">
        <v>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6" customFormat="1" ht="54.75" hidden="1" customHeight="1" x14ac:dyDescent="0.25">
      <c r="A98" s="136" t="s">
        <v>24</v>
      </c>
      <c r="B98" s="137"/>
      <c r="C98" s="172"/>
      <c r="D98" s="107">
        <f>D100+D112+D107</f>
        <v>4537</v>
      </c>
      <c r="E98" s="107">
        <f>E100+E112+E107</f>
        <v>4363.6000000000004</v>
      </c>
      <c r="F98" s="107">
        <f>F100+F112+F107</f>
        <v>4363.6000000000004</v>
      </c>
      <c r="G98" s="37"/>
      <c r="H98" s="5"/>
      <c r="I98" s="4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6" customFormat="1" ht="40.5" hidden="1" customHeight="1" x14ac:dyDescent="0.25">
      <c r="A99" s="164" t="s">
        <v>99</v>
      </c>
      <c r="B99" s="165" t="s">
        <v>47</v>
      </c>
      <c r="C99" s="178"/>
      <c r="D99" s="166">
        <f>D100+D107+D112</f>
        <v>4537</v>
      </c>
      <c r="E99" s="166">
        <f>E100+E107+E112</f>
        <v>4363.6000000000004</v>
      </c>
      <c r="F99" s="166">
        <f>F100+F107+F112</f>
        <v>4363.6000000000004</v>
      </c>
      <c r="G99" s="37"/>
      <c r="H99" s="5"/>
      <c r="I99" s="43" t="s">
        <v>153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6" customFormat="1" ht="57.75" customHeight="1" x14ac:dyDescent="0.25">
      <c r="A100" s="130" t="s">
        <v>100</v>
      </c>
      <c r="B100" s="134" t="s">
        <v>49</v>
      </c>
      <c r="C100" s="171">
        <v>0</v>
      </c>
      <c r="D100" s="110">
        <f>D101+D103+D106</f>
        <v>4354</v>
      </c>
      <c r="E100" s="110">
        <f>E101+E103+E106</f>
        <v>4363.6000000000004</v>
      </c>
      <c r="F100" s="110">
        <f>F101+F103+F106</f>
        <v>4363.6000000000004</v>
      </c>
      <c r="G100" s="37"/>
      <c r="H100" s="5"/>
      <c r="I100" s="4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6" customFormat="1" ht="66" customHeight="1" x14ac:dyDescent="0.25">
      <c r="A101" s="111" t="s">
        <v>29</v>
      </c>
      <c r="B101" s="134" t="s">
        <v>49</v>
      </c>
      <c r="C101" s="171">
        <v>100</v>
      </c>
      <c r="D101" s="110">
        <f>D102</f>
        <v>4258.6000000000004</v>
      </c>
      <c r="E101" s="110">
        <f>E102</f>
        <v>4258.6000000000004</v>
      </c>
      <c r="F101" s="110">
        <f>F102</f>
        <v>4258.6000000000004</v>
      </c>
      <c r="G101" s="37"/>
      <c r="H101" s="5"/>
      <c r="I101" s="4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6" customFormat="1" ht="30.75" customHeight="1" x14ac:dyDescent="0.25">
      <c r="A102" s="111" t="s">
        <v>30</v>
      </c>
      <c r="B102" s="134" t="s">
        <v>49</v>
      </c>
      <c r="C102" s="171">
        <v>120</v>
      </c>
      <c r="D102" s="110">
        <v>4258.6000000000004</v>
      </c>
      <c r="E102" s="110">
        <v>4258.6000000000004</v>
      </c>
      <c r="F102" s="110">
        <v>4258.6000000000004</v>
      </c>
      <c r="G102" s="37"/>
      <c r="H102" s="5"/>
      <c r="I102" s="4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ht="34.5" customHeight="1" x14ac:dyDescent="0.2">
      <c r="A103" s="120" t="s">
        <v>78</v>
      </c>
      <c r="B103" s="134" t="s">
        <v>49</v>
      </c>
      <c r="C103" s="171">
        <v>200</v>
      </c>
      <c r="D103" s="110">
        <f>D104</f>
        <v>70.400000000000006</v>
      </c>
      <c r="E103" s="110">
        <f>E104</f>
        <v>80</v>
      </c>
      <c r="F103" s="110">
        <f>F104</f>
        <v>80</v>
      </c>
    </row>
    <row r="104" spans="1:49" ht="42" customHeight="1" x14ac:dyDescent="0.2">
      <c r="A104" s="111" t="s">
        <v>32</v>
      </c>
      <c r="B104" s="134" t="s">
        <v>49</v>
      </c>
      <c r="C104" s="171">
        <v>240</v>
      </c>
      <c r="D104" s="110">
        <v>70.400000000000006</v>
      </c>
      <c r="E104" s="110">
        <v>80</v>
      </c>
      <c r="F104" s="110">
        <v>80</v>
      </c>
    </row>
    <row r="105" spans="1:49" ht="18" customHeight="1" x14ac:dyDescent="0.2">
      <c r="A105" s="108" t="s">
        <v>33</v>
      </c>
      <c r="B105" s="134" t="s">
        <v>49</v>
      </c>
      <c r="C105" s="171">
        <v>800</v>
      </c>
      <c r="D105" s="110">
        <f>D106</f>
        <v>25</v>
      </c>
      <c r="E105" s="110">
        <f>E106</f>
        <v>25</v>
      </c>
      <c r="F105" s="110">
        <f>F106</f>
        <v>25</v>
      </c>
      <c r="H105" s="57" t="s">
        <v>27</v>
      </c>
      <c r="U105" s="57"/>
    </row>
    <row r="106" spans="1:49" ht="18" customHeight="1" x14ac:dyDescent="0.2">
      <c r="A106" s="138" t="s">
        <v>23</v>
      </c>
      <c r="B106" s="134" t="s">
        <v>49</v>
      </c>
      <c r="C106" s="171">
        <v>850</v>
      </c>
      <c r="D106" s="110">
        <v>25</v>
      </c>
      <c r="E106" s="110">
        <v>25</v>
      </c>
      <c r="F106" s="110">
        <v>25</v>
      </c>
      <c r="H106" s="57"/>
      <c r="U106" s="57"/>
    </row>
    <row r="107" spans="1:49" ht="0.75" customHeight="1" x14ac:dyDescent="0.2">
      <c r="A107" s="119" t="s">
        <v>93</v>
      </c>
      <c r="B107" s="134" t="s">
        <v>121</v>
      </c>
      <c r="C107" s="171"/>
      <c r="D107" s="110">
        <f t="shared" ref="D107:F108" si="8">D108</f>
        <v>0</v>
      </c>
      <c r="E107" s="110">
        <f t="shared" si="8"/>
        <v>0</v>
      </c>
      <c r="F107" s="110">
        <f t="shared" si="8"/>
        <v>0</v>
      </c>
      <c r="H107" s="57"/>
      <c r="U107" s="57"/>
    </row>
    <row r="108" spans="1:49" ht="56.25" hidden="1" customHeight="1" x14ac:dyDescent="0.2">
      <c r="A108" s="112" t="s">
        <v>78</v>
      </c>
      <c r="B108" s="134" t="s">
        <v>92</v>
      </c>
      <c r="C108" s="171">
        <v>200</v>
      </c>
      <c r="D108" s="110">
        <f t="shared" si="8"/>
        <v>0</v>
      </c>
      <c r="E108" s="110">
        <f t="shared" si="8"/>
        <v>0</v>
      </c>
      <c r="F108" s="110">
        <f t="shared" si="8"/>
        <v>0</v>
      </c>
      <c r="H108" s="57"/>
      <c r="U108" s="57"/>
    </row>
    <row r="109" spans="1:49" s="6" customFormat="1" ht="54" hidden="1" customHeight="1" x14ac:dyDescent="0.25">
      <c r="A109" s="111" t="s">
        <v>32</v>
      </c>
      <c r="B109" s="134" t="s">
        <v>92</v>
      </c>
      <c r="C109" s="171">
        <v>240</v>
      </c>
      <c r="D109" s="110">
        <v>0</v>
      </c>
      <c r="E109" s="110">
        <v>0</v>
      </c>
      <c r="F109" s="110">
        <v>0</v>
      </c>
      <c r="G109" s="37"/>
      <c r="H109" s="85" t="s">
        <v>64</v>
      </c>
      <c r="I109" s="4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8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ht="107.25" customHeight="1" x14ac:dyDescent="0.2">
      <c r="A110" s="112" t="s">
        <v>97</v>
      </c>
      <c r="B110" s="134" t="s">
        <v>122</v>
      </c>
      <c r="C110" s="171">
        <v>0</v>
      </c>
      <c r="D110" s="110">
        <f>D112</f>
        <v>183</v>
      </c>
      <c r="E110" s="110">
        <f>E112</f>
        <v>0</v>
      </c>
      <c r="F110" s="110">
        <f>F112</f>
        <v>0</v>
      </c>
    </row>
    <row r="111" spans="1:49" ht="21" customHeight="1" x14ac:dyDescent="0.2">
      <c r="A111" s="120" t="s">
        <v>38</v>
      </c>
      <c r="B111" s="134" t="s">
        <v>122</v>
      </c>
      <c r="C111" s="171">
        <v>500</v>
      </c>
      <c r="D111" s="110">
        <f>D112</f>
        <v>183</v>
      </c>
      <c r="E111" s="110"/>
      <c r="F111" s="110"/>
    </row>
    <row r="112" spans="1:49" ht="21" customHeight="1" x14ac:dyDescent="0.2">
      <c r="A112" s="120" t="s">
        <v>26</v>
      </c>
      <c r="B112" s="134" t="s">
        <v>122</v>
      </c>
      <c r="C112" s="171">
        <v>540</v>
      </c>
      <c r="D112" s="110">
        <v>183</v>
      </c>
      <c r="E112" s="110">
        <v>0</v>
      </c>
      <c r="F112" s="110">
        <v>0</v>
      </c>
    </row>
    <row r="113" spans="1:49" ht="144.75" customHeight="1" x14ac:dyDescent="0.2">
      <c r="A113" s="112" t="s">
        <v>98</v>
      </c>
      <c r="B113" s="134" t="s">
        <v>58</v>
      </c>
      <c r="C113" s="171">
        <v>0</v>
      </c>
      <c r="D113" s="110">
        <f>D114+D117</f>
        <v>219</v>
      </c>
      <c r="E113" s="110">
        <f>E114+E117</f>
        <v>221.1</v>
      </c>
      <c r="F113" s="110">
        <f>F114+F117</f>
        <v>227.6</v>
      </c>
      <c r="I113" s="49"/>
    </row>
    <row r="114" spans="1:49" ht="106.5" customHeight="1" x14ac:dyDescent="0.2">
      <c r="A114" s="111" t="s">
        <v>29</v>
      </c>
      <c r="B114" s="134" t="s">
        <v>58</v>
      </c>
      <c r="C114" s="171">
        <v>100</v>
      </c>
      <c r="D114" s="110">
        <f>D115</f>
        <v>217</v>
      </c>
      <c r="E114" s="110">
        <f>E115</f>
        <v>221.1</v>
      </c>
      <c r="F114" s="110">
        <f>F115</f>
        <v>227.6</v>
      </c>
    </row>
    <row r="115" spans="1:49" ht="43.9" customHeight="1" x14ac:dyDescent="0.2">
      <c r="A115" s="111" t="s">
        <v>30</v>
      </c>
      <c r="B115" s="134" t="s">
        <v>58</v>
      </c>
      <c r="C115" s="171">
        <v>120</v>
      </c>
      <c r="D115" s="110">
        <v>217</v>
      </c>
      <c r="E115" s="110">
        <v>221.1</v>
      </c>
      <c r="F115" s="110">
        <v>227.6</v>
      </c>
    </row>
    <row r="116" spans="1:49" ht="41.25" customHeight="1" x14ac:dyDescent="0.2">
      <c r="A116" s="111" t="s">
        <v>78</v>
      </c>
      <c r="B116" s="134" t="s">
        <v>58</v>
      </c>
      <c r="C116" s="171">
        <v>200</v>
      </c>
      <c r="D116" s="110">
        <f>D117</f>
        <v>2</v>
      </c>
      <c r="E116" s="110">
        <f>E117</f>
        <v>0</v>
      </c>
      <c r="F116" s="110">
        <f>F117</f>
        <v>0</v>
      </c>
      <c r="H116" s="43">
        <f>103000+1000+670700+85500+23000+158600</f>
        <v>1041800</v>
      </c>
      <c r="V116" s="49"/>
    </row>
    <row r="117" spans="1:49" ht="40.9" customHeight="1" x14ac:dyDescent="0.2">
      <c r="A117" s="111" t="s">
        <v>32</v>
      </c>
      <c r="B117" s="134" t="s">
        <v>58</v>
      </c>
      <c r="C117" s="171">
        <v>240</v>
      </c>
      <c r="D117" s="110">
        <v>2</v>
      </c>
      <c r="E117" s="110"/>
      <c r="F117" s="110">
        <v>0</v>
      </c>
    </row>
    <row r="118" spans="1:49" s="6" customFormat="1" ht="166.5" customHeight="1" x14ac:dyDescent="0.25">
      <c r="A118" s="119" t="s">
        <v>152</v>
      </c>
      <c r="B118" s="134" t="s">
        <v>149</v>
      </c>
      <c r="C118" s="171">
        <v>0</v>
      </c>
      <c r="D118" s="110">
        <f t="shared" ref="D118:F122" si="9">D119</f>
        <v>1.4</v>
      </c>
      <c r="E118" s="110">
        <f t="shared" si="9"/>
        <v>1.4</v>
      </c>
      <c r="F118" s="110">
        <f t="shared" si="9"/>
        <v>1.4</v>
      </c>
      <c r="G118" s="37"/>
      <c r="H118" s="5"/>
      <c r="I118" s="4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ht="44.25" customHeight="1" x14ac:dyDescent="0.2">
      <c r="A119" s="120" t="s">
        <v>31</v>
      </c>
      <c r="B119" s="134" t="s">
        <v>149</v>
      </c>
      <c r="C119" s="171">
        <v>200</v>
      </c>
      <c r="D119" s="110">
        <f>D120</f>
        <v>1.4</v>
      </c>
      <c r="E119" s="110">
        <f t="shared" si="9"/>
        <v>1.4</v>
      </c>
      <c r="F119" s="110">
        <f t="shared" si="9"/>
        <v>1.4</v>
      </c>
      <c r="I119" s="49"/>
    </row>
    <row r="120" spans="1:49" ht="44.25" customHeight="1" x14ac:dyDescent="0.2">
      <c r="A120" s="111" t="s">
        <v>32</v>
      </c>
      <c r="B120" s="134" t="s">
        <v>149</v>
      </c>
      <c r="C120" s="171">
        <v>240</v>
      </c>
      <c r="D120" s="110">
        <v>1.4</v>
      </c>
      <c r="E120" s="110">
        <v>1.4</v>
      </c>
      <c r="F120" s="110">
        <v>1.4</v>
      </c>
    </row>
    <row r="121" spans="1:49" s="38" customFormat="1" ht="163.5" customHeight="1" x14ac:dyDescent="0.2">
      <c r="A121" s="119" t="s">
        <v>6</v>
      </c>
      <c r="B121" s="134" t="s">
        <v>123</v>
      </c>
      <c r="C121" s="171">
        <v>0</v>
      </c>
      <c r="D121" s="110">
        <f t="shared" si="9"/>
        <v>5.6</v>
      </c>
      <c r="E121" s="110">
        <f t="shared" si="9"/>
        <v>5.6</v>
      </c>
      <c r="F121" s="110">
        <f t="shared" si="9"/>
        <v>5.6</v>
      </c>
      <c r="G121" s="37"/>
      <c r="H121" s="41" t="s">
        <v>65</v>
      </c>
      <c r="I121" s="43"/>
      <c r="J121" s="43"/>
      <c r="K121" s="43"/>
      <c r="L121" s="43"/>
      <c r="M121" s="43"/>
      <c r="N121" s="43"/>
      <c r="O121" s="43"/>
      <c r="P121" s="44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</row>
    <row r="122" spans="1:49" s="51" customFormat="1" ht="16.5" customHeight="1" x14ac:dyDescent="0.2">
      <c r="A122" s="120" t="s">
        <v>31</v>
      </c>
      <c r="B122" s="134" t="s">
        <v>123</v>
      </c>
      <c r="C122" s="171">
        <v>200</v>
      </c>
      <c r="D122" s="110">
        <f t="shared" si="9"/>
        <v>5.6</v>
      </c>
      <c r="E122" s="110">
        <f t="shared" si="9"/>
        <v>5.6</v>
      </c>
      <c r="F122" s="110">
        <f t="shared" si="9"/>
        <v>5.6</v>
      </c>
      <c r="G122" s="37"/>
      <c r="H122" s="52"/>
      <c r="I122" s="43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</row>
    <row r="123" spans="1:49" ht="44.25" customHeight="1" x14ac:dyDescent="0.2">
      <c r="A123" s="111" t="s">
        <v>32</v>
      </c>
      <c r="B123" s="134" t="s">
        <v>123</v>
      </c>
      <c r="C123" s="171">
        <v>240</v>
      </c>
      <c r="D123" s="110">
        <v>5.6</v>
      </c>
      <c r="E123" s="110">
        <v>5.6</v>
      </c>
      <c r="F123" s="110">
        <v>5.6</v>
      </c>
      <c r="H123" s="43" t="s">
        <v>66</v>
      </c>
    </row>
    <row r="124" spans="1:49" s="6" customFormat="1" ht="63" customHeight="1" x14ac:dyDescent="0.25">
      <c r="A124" s="119" t="s">
        <v>100</v>
      </c>
      <c r="B124" s="134" t="s">
        <v>49</v>
      </c>
      <c r="C124" s="113">
        <v>0</v>
      </c>
      <c r="D124" s="125">
        <f>D131</f>
        <v>347</v>
      </c>
      <c r="E124" s="125">
        <f>E131</f>
        <v>321.3</v>
      </c>
      <c r="F124" s="125">
        <f>F131</f>
        <v>324.39999999999998</v>
      </c>
      <c r="G124" s="37"/>
      <c r="H124" s="5"/>
      <c r="I124" s="4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ht="24.75" customHeight="1" x14ac:dyDescent="0.2">
      <c r="A125" s="124" t="s">
        <v>39</v>
      </c>
      <c r="B125" s="134" t="s">
        <v>49</v>
      </c>
      <c r="C125" s="113">
        <v>300</v>
      </c>
      <c r="D125" s="125">
        <f>D131</f>
        <v>347</v>
      </c>
      <c r="E125" s="125">
        <f>E131</f>
        <v>321.3</v>
      </c>
      <c r="F125" s="125">
        <f>F131</f>
        <v>324.39999999999998</v>
      </c>
    </row>
    <row r="126" spans="1:49" ht="205.5" hidden="1" customHeight="1" x14ac:dyDescent="0.2">
      <c r="A126" s="124"/>
      <c r="B126" s="134"/>
      <c r="C126" s="113"/>
      <c r="D126" s="125"/>
      <c r="E126" s="125"/>
      <c r="F126" s="125"/>
    </row>
    <row r="127" spans="1:49" ht="33" hidden="1" customHeight="1" x14ac:dyDescent="0.2">
      <c r="A127" s="124"/>
      <c r="B127" s="134"/>
      <c r="C127" s="113"/>
      <c r="D127" s="125"/>
      <c r="E127" s="125"/>
      <c r="F127" s="125"/>
    </row>
    <row r="128" spans="1:49" ht="18" hidden="1" customHeight="1" x14ac:dyDescent="0.2">
      <c r="A128" s="124"/>
      <c r="B128" s="134"/>
      <c r="C128" s="113"/>
      <c r="D128" s="125"/>
      <c r="E128" s="125"/>
      <c r="F128" s="125"/>
    </row>
    <row r="129" spans="1:49" ht="26.25" hidden="1" customHeight="1" x14ac:dyDescent="0.2">
      <c r="A129" s="124"/>
      <c r="B129" s="134"/>
      <c r="C129" s="113"/>
      <c r="D129" s="125"/>
      <c r="E129" s="125"/>
      <c r="F129" s="125"/>
    </row>
    <row r="130" spans="1:49" ht="33" hidden="1" customHeight="1" x14ac:dyDescent="0.2">
      <c r="A130" s="124"/>
      <c r="B130" s="134"/>
      <c r="C130" s="113"/>
      <c r="D130" s="125"/>
      <c r="E130" s="125"/>
      <c r="F130" s="125"/>
    </row>
    <row r="131" spans="1:49" ht="29.25" customHeight="1" x14ac:dyDescent="0.2">
      <c r="A131" s="111" t="s">
        <v>40</v>
      </c>
      <c r="B131" s="134" t="s">
        <v>49</v>
      </c>
      <c r="C131" s="113">
        <v>320</v>
      </c>
      <c r="D131" s="125">
        <v>347</v>
      </c>
      <c r="E131" s="125">
        <v>321.3</v>
      </c>
      <c r="F131" s="125">
        <v>324.39999999999998</v>
      </c>
    </row>
    <row r="132" spans="1:49" ht="69" customHeight="1" x14ac:dyDescent="0.2">
      <c r="A132" s="139" t="s">
        <v>111</v>
      </c>
      <c r="B132" s="140" t="s">
        <v>120</v>
      </c>
      <c r="C132" s="175">
        <v>0</v>
      </c>
      <c r="D132" s="107">
        <f t="shared" ref="D132:F133" si="10">D133</f>
        <v>60</v>
      </c>
      <c r="E132" s="107">
        <f t="shared" si="10"/>
        <v>60</v>
      </c>
      <c r="F132" s="107">
        <f t="shared" si="10"/>
        <v>0</v>
      </c>
    </row>
    <row r="133" spans="1:49" ht="79.5" customHeight="1" x14ac:dyDescent="0.2">
      <c r="A133" s="111" t="s">
        <v>112</v>
      </c>
      <c r="B133" s="131" t="s">
        <v>119</v>
      </c>
      <c r="C133" s="113">
        <v>0</v>
      </c>
      <c r="D133" s="110">
        <f t="shared" si="10"/>
        <v>60</v>
      </c>
      <c r="E133" s="110">
        <f t="shared" si="10"/>
        <v>60</v>
      </c>
      <c r="F133" s="110">
        <f t="shared" si="10"/>
        <v>0</v>
      </c>
    </row>
    <row r="134" spans="1:49" ht="40.5" customHeight="1" x14ac:dyDescent="0.2">
      <c r="A134" s="120" t="s">
        <v>31</v>
      </c>
      <c r="B134" s="131" t="s">
        <v>119</v>
      </c>
      <c r="C134" s="113">
        <v>200</v>
      </c>
      <c r="D134" s="110">
        <f>D135</f>
        <v>60</v>
      </c>
      <c r="E134" s="110">
        <f>E135</f>
        <v>60</v>
      </c>
      <c r="F134" s="110">
        <f>F135</f>
        <v>0</v>
      </c>
    </row>
    <row r="135" spans="1:49" ht="40.5" customHeight="1" x14ac:dyDescent="0.2">
      <c r="A135" s="111" t="s">
        <v>32</v>
      </c>
      <c r="B135" s="131" t="s">
        <v>119</v>
      </c>
      <c r="C135" s="113">
        <v>240</v>
      </c>
      <c r="D135" s="110">
        <v>60</v>
      </c>
      <c r="E135" s="110">
        <v>60</v>
      </c>
      <c r="F135" s="110">
        <v>0</v>
      </c>
    </row>
    <row r="136" spans="1:49" s="62" customFormat="1" ht="64.5" customHeight="1" x14ac:dyDescent="0.2">
      <c r="A136" s="139" t="s">
        <v>21</v>
      </c>
      <c r="B136" s="140" t="s">
        <v>124</v>
      </c>
      <c r="C136" s="175">
        <v>0</v>
      </c>
      <c r="D136" s="141">
        <f>D141+D144+D147</f>
        <v>12579.800000000001</v>
      </c>
      <c r="E136" s="141">
        <f>E141+E144+E147</f>
        <v>15683.1</v>
      </c>
      <c r="F136" s="141">
        <f>F141+F144+F147</f>
        <v>15970.4</v>
      </c>
      <c r="G136" s="65">
        <f>D143+D146+D149</f>
        <v>12579.800000000001</v>
      </c>
      <c r="H136" s="63"/>
      <c r="I136" s="88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</row>
    <row r="137" spans="1:49" ht="98.25" hidden="1" customHeight="1" x14ac:dyDescent="0.2">
      <c r="A137" s="142" t="s">
        <v>110</v>
      </c>
      <c r="B137" s="134"/>
      <c r="C137" s="113"/>
      <c r="D137" s="125"/>
      <c r="E137" s="125"/>
      <c r="F137" s="125"/>
    </row>
    <row r="138" spans="1:49" ht="40.5" hidden="1" customHeight="1" x14ac:dyDescent="0.2">
      <c r="A138" s="111"/>
      <c r="B138" s="134"/>
      <c r="C138" s="113"/>
      <c r="D138" s="125"/>
      <c r="E138" s="125"/>
      <c r="F138" s="125"/>
    </row>
    <row r="139" spans="1:49" ht="40.5" hidden="1" customHeight="1" x14ac:dyDescent="0.2">
      <c r="A139" s="111"/>
      <c r="B139" s="134"/>
      <c r="C139" s="113"/>
      <c r="D139" s="125"/>
      <c r="E139" s="125"/>
      <c r="F139" s="125"/>
    </row>
    <row r="140" spans="1:49" ht="34.5" hidden="1" customHeight="1" x14ac:dyDescent="0.2">
      <c r="A140" s="123"/>
      <c r="B140" s="105"/>
      <c r="C140" s="113"/>
      <c r="D140" s="110"/>
      <c r="E140" s="110"/>
      <c r="F140" s="110"/>
      <c r="G140" s="36"/>
    </row>
    <row r="141" spans="1:49" ht="68.25" customHeight="1" x14ac:dyDescent="0.2">
      <c r="A141" s="116" t="s">
        <v>105</v>
      </c>
      <c r="B141" s="105" t="s">
        <v>117</v>
      </c>
      <c r="C141" s="113">
        <v>0</v>
      </c>
      <c r="D141" s="110">
        <f t="shared" ref="D141:F142" si="11">D142</f>
        <v>10480.700000000001</v>
      </c>
      <c r="E141" s="110">
        <f t="shared" si="11"/>
        <v>13500</v>
      </c>
      <c r="F141" s="110">
        <f t="shared" si="11"/>
        <v>13500</v>
      </c>
      <c r="G141" s="36"/>
    </row>
    <row r="142" spans="1:49" ht="26.25" customHeight="1" x14ac:dyDescent="0.2">
      <c r="A142" s="111" t="s">
        <v>38</v>
      </c>
      <c r="B142" s="105" t="s">
        <v>117</v>
      </c>
      <c r="C142" s="113">
        <v>500</v>
      </c>
      <c r="D142" s="110">
        <f t="shared" si="11"/>
        <v>10480.700000000001</v>
      </c>
      <c r="E142" s="110">
        <f t="shared" si="11"/>
        <v>13500</v>
      </c>
      <c r="F142" s="110">
        <f t="shared" si="11"/>
        <v>13500</v>
      </c>
      <c r="G142" s="36"/>
      <c r="H142" s="43" t="s">
        <v>67</v>
      </c>
    </row>
    <row r="143" spans="1:49" ht="15.75" customHeight="1" x14ac:dyDescent="0.2">
      <c r="A143" s="120" t="s">
        <v>26</v>
      </c>
      <c r="B143" s="105" t="s">
        <v>117</v>
      </c>
      <c r="C143" s="113">
        <v>540</v>
      </c>
      <c r="D143" s="110">
        <v>10480.700000000001</v>
      </c>
      <c r="E143" s="110">
        <v>13500</v>
      </c>
      <c r="F143" s="110">
        <v>13500</v>
      </c>
      <c r="G143" s="36"/>
    </row>
    <row r="144" spans="1:49" ht="58.5" customHeight="1" x14ac:dyDescent="0.2">
      <c r="A144" s="119" t="s">
        <v>94</v>
      </c>
      <c r="B144" s="118" t="s">
        <v>118</v>
      </c>
      <c r="C144" s="113">
        <v>0</v>
      </c>
      <c r="D144" s="110">
        <f t="shared" ref="D144:F145" si="12">D145</f>
        <v>2099.1</v>
      </c>
      <c r="E144" s="110">
        <f t="shared" si="12"/>
        <v>2183.1</v>
      </c>
      <c r="F144" s="110">
        <f t="shared" si="12"/>
        <v>2270.4</v>
      </c>
      <c r="G144" s="36"/>
    </row>
    <row r="145" spans="1:49" ht="15.75" customHeight="1" x14ac:dyDescent="0.2">
      <c r="A145" s="111" t="s">
        <v>33</v>
      </c>
      <c r="B145" s="118" t="s">
        <v>118</v>
      </c>
      <c r="C145" s="113">
        <v>800</v>
      </c>
      <c r="D145" s="110">
        <f t="shared" si="12"/>
        <v>2099.1</v>
      </c>
      <c r="E145" s="110">
        <f t="shared" si="12"/>
        <v>2183.1</v>
      </c>
      <c r="F145" s="110">
        <f t="shared" si="12"/>
        <v>2270.4</v>
      </c>
      <c r="G145" s="36"/>
    </row>
    <row r="146" spans="1:49" ht="50.25" customHeight="1" x14ac:dyDescent="0.2">
      <c r="A146" s="111" t="s">
        <v>157</v>
      </c>
      <c r="B146" s="118" t="s">
        <v>118</v>
      </c>
      <c r="C146" s="179">
        <v>810</v>
      </c>
      <c r="D146" s="110">
        <v>2099.1</v>
      </c>
      <c r="E146" s="110">
        <v>2183.1</v>
      </c>
      <c r="F146" s="110">
        <v>2270.4</v>
      </c>
      <c r="G146" s="36"/>
      <c r="I146" s="183"/>
      <c r="J146" s="184"/>
      <c r="K146" s="184"/>
      <c r="L146" s="184"/>
    </row>
    <row r="147" spans="1:49" ht="64.5" customHeight="1" x14ac:dyDescent="0.2">
      <c r="A147" s="119" t="s">
        <v>79</v>
      </c>
      <c r="B147" s="118" t="s">
        <v>118</v>
      </c>
      <c r="C147" s="113">
        <v>0</v>
      </c>
      <c r="D147" s="110">
        <f t="shared" ref="D147:F148" si="13">D148</f>
        <v>0</v>
      </c>
      <c r="E147" s="110">
        <f t="shared" si="13"/>
        <v>0</v>
      </c>
      <c r="F147" s="110">
        <f t="shared" si="13"/>
        <v>200</v>
      </c>
      <c r="G147" s="36"/>
    </row>
    <row r="148" spans="1:49" ht="32.25" customHeight="1" x14ac:dyDescent="0.2">
      <c r="A148" s="111" t="s">
        <v>31</v>
      </c>
      <c r="B148" s="118" t="s">
        <v>118</v>
      </c>
      <c r="C148" s="113">
        <v>200</v>
      </c>
      <c r="D148" s="110">
        <f t="shared" si="13"/>
        <v>0</v>
      </c>
      <c r="E148" s="110">
        <f t="shared" si="13"/>
        <v>0</v>
      </c>
      <c r="F148" s="110">
        <f t="shared" si="13"/>
        <v>200</v>
      </c>
      <c r="G148" s="36"/>
    </row>
    <row r="149" spans="1:49" ht="27" customHeight="1" x14ac:dyDescent="0.2">
      <c r="A149" s="111" t="s">
        <v>32</v>
      </c>
      <c r="B149" s="118" t="s">
        <v>118</v>
      </c>
      <c r="C149" s="113">
        <v>240</v>
      </c>
      <c r="D149" s="110">
        <v>0</v>
      </c>
      <c r="E149" s="110">
        <v>0</v>
      </c>
      <c r="F149" s="110">
        <v>200</v>
      </c>
      <c r="G149" s="36"/>
      <c r="H149" s="43" t="s">
        <v>69</v>
      </c>
    </row>
    <row r="150" spans="1:49" ht="93" hidden="1" customHeight="1" x14ac:dyDescent="0.2">
      <c r="A150" s="116"/>
      <c r="B150" s="117"/>
      <c r="C150" s="175"/>
      <c r="D150" s="107"/>
      <c r="E150" s="107"/>
      <c r="F150" s="107"/>
      <c r="G150" s="36"/>
    </row>
    <row r="151" spans="1:49" ht="137.25" hidden="1" customHeight="1" x14ac:dyDescent="0.2">
      <c r="A151" s="111"/>
      <c r="B151" s="105"/>
      <c r="C151" s="113"/>
      <c r="D151" s="110"/>
      <c r="E151" s="110"/>
      <c r="F151" s="110"/>
      <c r="G151" s="36"/>
      <c r="H151" s="43" t="s">
        <v>68</v>
      </c>
    </row>
    <row r="152" spans="1:49" ht="43.5" hidden="1" customHeight="1" x14ac:dyDescent="0.2">
      <c r="A152" s="111"/>
      <c r="B152" s="105"/>
      <c r="C152" s="113"/>
      <c r="D152" s="110"/>
      <c r="E152" s="110"/>
      <c r="F152" s="110"/>
      <c r="G152" s="36"/>
    </row>
    <row r="153" spans="1:49" ht="42.75" hidden="1" customHeight="1" x14ac:dyDescent="0.2">
      <c r="A153" s="111"/>
      <c r="B153" s="105"/>
      <c r="C153" s="113"/>
      <c r="D153" s="110"/>
      <c r="E153" s="110"/>
      <c r="F153" s="110"/>
      <c r="G153" s="36"/>
    </row>
    <row r="154" spans="1:49" ht="37.5" customHeight="1" x14ac:dyDescent="0.2">
      <c r="A154" s="116" t="s">
        <v>125</v>
      </c>
      <c r="B154" s="117" t="s">
        <v>113</v>
      </c>
      <c r="C154" s="175">
        <v>0</v>
      </c>
      <c r="D154" s="107">
        <f>D156+D162+D160</f>
        <v>843.3</v>
      </c>
      <c r="E154" s="107">
        <f>E156+E162+E160</f>
        <v>280.7</v>
      </c>
      <c r="F154" s="107">
        <f>F156+F162</f>
        <v>633.6</v>
      </c>
      <c r="G154" s="36"/>
    </row>
    <row r="155" spans="1:49" ht="39.75" customHeight="1" x14ac:dyDescent="0.2">
      <c r="A155" s="111" t="s">
        <v>126</v>
      </c>
      <c r="B155" s="118" t="s">
        <v>115</v>
      </c>
      <c r="C155" s="113">
        <v>0</v>
      </c>
      <c r="D155" s="110">
        <f t="shared" ref="D155:F156" si="14">D156</f>
        <v>539.9</v>
      </c>
      <c r="E155" s="110">
        <f t="shared" si="14"/>
        <v>280.3</v>
      </c>
      <c r="F155" s="110">
        <f t="shared" si="14"/>
        <v>633.20000000000005</v>
      </c>
      <c r="G155" s="36"/>
    </row>
    <row r="156" spans="1:49" ht="44.45" customHeight="1" x14ac:dyDescent="0.2">
      <c r="A156" s="111" t="s">
        <v>31</v>
      </c>
      <c r="B156" s="118" t="s">
        <v>115</v>
      </c>
      <c r="C156" s="113">
        <v>200</v>
      </c>
      <c r="D156" s="110">
        <f t="shared" si="14"/>
        <v>539.9</v>
      </c>
      <c r="E156" s="110">
        <f t="shared" si="14"/>
        <v>280.3</v>
      </c>
      <c r="F156" s="110">
        <f t="shared" si="14"/>
        <v>633.20000000000005</v>
      </c>
      <c r="G156" s="36"/>
    </row>
    <row r="157" spans="1:49" s="6" customFormat="1" ht="34.5" customHeight="1" x14ac:dyDescent="0.25">
      <c r="A157" s="111" t="s">
        <v>32</v>
      </c>
      <c r="B157" s="118" t="s">
        <v>115</v>
      </c>
      <c r="C157" s="113">
        <v>240</v>
      </c>
      <c r="D157" s="110">
        <v>539.9</v>
      </c>
      <c r="E157" s="110">
        <v>280.3</v>
      </c>
      <c r="F157" s="110">
        <v>633.20000000000005</v>
      </c>
      <c r="G157" s="8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1:49" s="6" customFormat="1" ht="55.5" hidden="1" customHeight="1" x14ac:dyDescent="0.25">
      <c r="A158" s="104"/>
      <c r="B158" s="143"/>
      <c r="C158" s="113"/>
      <c r="D158" s="110"/>
      <c r="E158" s="110"/>
      <c r="F158" s="110"/>
      <c r="G158" s="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1:49" s="6" customFormat="1" ht="55.5" hidden="1" customHeight="1" x14ac:dyDescent="0.25">
      <c r="A159" s="142"/>
      <c r="B159" s="144"/>
      <c r="C159" s="113"/>
      <c r="D159" s="110"/>
      <c r="E159" s="110"/>
      <c r="F159" s="110"/>
      <c r="G159" s="8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1:49" s="6" customFormat="1" ht="104.25" customHeight="1" x14ac:dyDescent="0.25">
      <c r="A160" s="142" t="s">
        <v>43</v>
      </c>
      <c r="B160" s="118" t="s">
        <v>116</v>
      </c>
      <c r="C160" s="179">
        <v>200</v>
      </c>
      <c r="D160" s="110">
        <f>D161</f>
        <v>303</v>
      </c>
      <c r="E160" s="110">
        <f>E161</f>
        <v>0</v>
      </c>
      <c r="F160" s="110">
        <f>F161</f>
        <v>0</v>
      </c>
      <c r="G160" s="8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1:49" s="6" customFormat="1" ht="42" customHeight="1" x14ac:dyDescent="0.25">
      <c r="A161" s="138" t="s">
        <v>158</v>
      </c>
      <c r="B161" s="118" t="s">
        <v>116</v>
      </c>
      <c r="C161" s="179">
        <v>240</v>
      </c>
      <c r="D161" s="110">
        <v>303</v>
      </c>
      <c r="E161" s="110">
        <v>0</v>
      </c>
      <c r="F161" s="110">
        <v>0</v>
      </c>
      <c r="G161" s="8"/>
      <c r="H161" s="5"/>
      <c r="I161" s="185" t="s">
        <v>159</v>
      </c>
      <c r="J161" s="186"/>
      <c r="K161" s="18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1:49" s="6" customFormat="1" ht="118.5" customHeight="1" x14ac:dyDescent="0.25">
      <c r="A162" s="111" t="s">
        <v>151</v>
      </c>
      <c r="B162" s="118" t="s">
        <v>114</v>
      </c>
      <c r="C162" s="113">
        <v>0</v>
      </c>
      <c r="D162" s="110">
        <f t="shared" ref="D162:F163" si="15">D163</f>
        <v>0.4</v>
      </c>
      <c r="E162" s="110">
        <f t="shared" si="15"/>
        <v>0.4</v>
      </c>
      <c r="F162" s="110">
        <f t="shared" si="15"/>
        <v>0.4</v>
      </c>
      <c r="G162" s="8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1:49" s="6" customFormat="1" ht="33" customHeight="1" x14ac:dyDescent="0.25">
      <c r="A163" s="111" t="s">
        <v>31</v>
      </c>
      <c r="B163" s="118" t="s">
        <v>114</v>
      </c>
      <c r="C163" s="113">
        <v>200</v>
      </c>
      <c r="D163" s="110">
        <f t="shared" si="15"/>
        <v>0.4</v>
      </c>
      <c r="E163" s="110">
        <f t="shared" si="15"/>
        <v>0.4</v>
      </c>
      <c r="F163" s="110">
        <f t="shared" si="15"/>
        <v>0.4</v>
      </c>
      <c r="G163" s="8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1:49" s="6" customFormat="1" ht="37.5" customHeight="1" x14ac:dyDescent="0.25">
      <c r="A164" s="111" t="s">
        <v>32</v>
      </c>
      <c r="B164" s="118" t="s">
        <v>114</v>
      </c>
      <c r="C164" s="113">
        <v>240</v>
      </c>
      <c r="D164" s="110">
        <v>0.4</v>
      </c>
      <c r="E164" s="110">
        <v>0.4</v>
      </c>
      <c r="F164" s="110">
        <v>0.4</v>
      </c>
      <c r="G164" s="8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1:49" s="6" customFormat="1" ht="21.75" customHeight="1" x14ac:dyDescent="0.25">
      <c r="A165" s="116" t="s">
        <v>101</v>
      </c>
      <c r="B165" s="117"/>
      <c r="C165" s="175"/>
      <c r="D165" s="107">
        <f>D154+D136+D132+D91+D83+D76+D68+D56+D52+D46+D38+D31+D25+D18+D87</f>
        <v>42244.6</v>
      </c>
      <c r="E165" s="107">
        <f>E154+E136+E132+E91+E83+E76+E68+E56+E52+E46+E38+E31+E25+E18+E87</f>
        <v>49140.7</v>
      </c>
      <c r="F165" s="107">
        <f>F154+F136+F132+F91+F83+F76+F68+F56+F52+F46+F38+F31+F25+F18+F87</f>
        <v>47928.800000000003</v>
      </c>
      <c r="G165" s="8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1:49" ht="2.25" hidden="1" customHeight="1" x14ac:dyDescent="0.2">
      <c r="A166" s="119"/>
      <c r="B166" s="118"/>
      <c r="C166" s="122"/>
      <c r="D166" s="145"/>
      <c r="E166" s="145"/>
      <c r="F166" s="145"/>
      <c r="G166" s="36"/>
    </row>
    <row r="167" spans="1:49" ht="60" hidden="1" customHeight="1" x14ac:dyDescent="0.2">
      <c r="A167" s="111"/>
      <c r="B167" s="118"/>
      <c r="C167" s="109"/>
      <c r="D167" s="145"/>
      <c r="E167" s="145"/>
      <c r="F167" s="145"/>
      <c r="G167" s="36"/>
      <c r="H167" s="43" t="s">
        <v>70</v>
      </c>
      <c r="P167" s="47"/>
    </row>
    <row r="168" spans="1:49" s="6" customFormat="1" ht="9.75" hidden="1" customHeight="1" x14ac:dyDescent="0.25">
      <c r="A168" s="111"/>
      <c r="B168" s="118"/>
      <c r="C168" s="109"/>
      <c r="D168" s="145"/>
      <c r="E168" s="145"/>
      <c r="F168" s="145"/>
      <c r="G168" s="8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1:49" s="6" customFormat="1" ht="97.5" hidden="1" customHeight="1" x14ac:dyDescent="0.25">
      <c r="A169" s="111"/>
      <c r="B169" s="118"/>
      <c r="C169" s="109"/>
      <c r="D169" s="145"/>
      <c r="E169" s="145"/>
      <c r="F169" s="145"/>
      <c r="G169" s="8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1:49" ht="50.25" hidden="1" customHeight="1" x14ac:dyDescent="0.2">
      <c r="A170" s="111"/>
      <c r="B170" s="118"/>
      <c r="C170" s="109"/>
      <c r="D170" s="145"/>
      <c r="E170" s="145"/>
      <c r="F170" s="145"/>
      <c r="G170" s="36"/>
      <c r="P170" s="47"/>
    </row>
    <row r="171" spans="1:49" ht="60" hidden="1" customHeight="1" x14ac:dyDescent="0.2">
      <c r="A171" s="111"/>
      <c r="B171" s="118"/>
      <c r="C171" s="109"/>
      <c r="D171" s="145"/>
      <c r="E171" s="145"/>
      <c r="F171" s="145"/>
      <c r="G171" s="36"/>
      <c r="H171" s="43" t="s">
        <v>71</v>
      </c>
    </row>
    <row r="172" spans="1:49" ht="60" hidden="1" customHeight="1" x14ac:dyDescent="0.2">
      <c r="A172" s="111"/>
      <c r="B172" s="118"/>
      <c r="C172" s="109"/>
      <c r="D172" s="145"/>
      <c r="E172" s="145"/>
      <c r="F172" s="145"/>
      <c r="G172" s="36"/>
    </row>
    <row r="173" spans="1:49" ht="60" hidden="1" customHeight="1" x14ac:dyDescent="0.2">
      <c r="A173" s="111"/>
      <c r="B173" s="118"/>
      <c r="C173" s="109"/>
      <c r="D173" s="145"/>
      <c r="E173" s="145"/>
      <c r="F173" s="145"/>
      <c r="G173" s="36"/>
    </row>
    <row r="174" spans="1:49" ht="1.5" hidden="1" customHeight="1" x14ac:dyDescent="0.2">
      <c r="A174" s="111"/>
      <c r="B174" s="118"/>
      <c r="C174" s="109"/>
      <c r="D174" s="145"/>
      <c r="E174" s="145"/>
      <c r="F174" s="145"/>
      <c r="G174" s="36"/>
    </row>
    <row r="175" spans="1:49" ht="28.5" hidden="1" customHeight="1" x14ac:dyDescent="0.2">
      <c r="A175" s="108"/>
      <c r="B175" s="118"/>
      <c r="C175" s="109"/>
      <c r="D175" s="145"/>
      <c r="E175" s="145"/>
      <c r="F175" s="145"/>
      <c r="G175" s="36"/>
    </row>
    <row r="176" spans="1:49" ht="39" hidden="1" customHeight="1" x14ac:dyDescent="0.2">
      <c r="A176" s="126"/>
      <c r="B176" s="118"/>
      <c r="C176" s="109"/>
      <c r="D176" s="145"/>
      <c r="E176" s="145"/>
      <c r="F176" s="145"/>
      <c r="G176" s="36"/>
    </row>
    <row r="177" spans="1:49" ht="71.25" hidden="1" customHeight="1" x14ac:dyDescent="0.2">
      <c r="A177" s="116"/>
      <c r="B177" s="121"/>
      <c r="C177" s="106"/>
      <c r="D177" s="146"/>
      <c r="E177" s="146"/>
      <c r="F177" s="146"/>
      <c r="G177" s="36"/>
    </row>
    <row r="178" spans="1:49" ht="96.75" hidden="1" customHeight="1" x14ac:dyDescent="0.2">
      <c r="A178" s="119"/>
      <c r="B178" s="118"/>
      <c r="C178" s="106"/>
      <c r="D178" s="147"/>
      <c r="E178" s="147"/>
      <c r="F178" s="147"/>
      <c r="G178" s="36"/>
    </row>
    <row r="179" spans="1:49" ht="45.75" hidden="1" customHeight="1" x14ac:dyDescent="0.2">
      <c r="A179" s="111"/>
      <c r="B179" s="118"/>
      <c r="C179" s="109"/>
      <c r="D179" s="147"/>
      <c r="E179" s="147"/>
      <c r="F179" s="147"/>
      <c r="G179" s="36"/>
    </row>
    <row r="180" spans="1:49" ht="44.25" hidden="1" customHeight="1" x14ac:dyDescent="0.2">
      <c r="A180" s="111"/>
      <c r="B180" s="118"/>
      <c r="C180" s="109"/>
      <c r="D180" s="147"/>
      <c r="E180" s="147"/>
      <c r="F180" s="147"/>
      <c r="G180" s="36"/>
    </row>
    <row r="181" spans="1:49" s="6" customFormat="1" ht="42" hidden="1" customHeight="1" x14ac:dyDescent="0.25">
      <c r="A181" s="111"/>
      <c r="B181" s="118"/>
      <c r="C181" s="109"/>
      <c r="D181" s="147"/>
      <c r="E181" s="147"/>
      <c r="F181" s="147"/>
      <c r="G181" s="5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1:49" ht="60.75" hidden="1" customHeight="1" x14ac:dyDescent="0.2">
      <c r="A182" s="111"/>
      <c r="B182" s="118"/>
      <c r="C182" s="109"/>
      <c r="D182" s="147"/>
      <c r="E182" s="147"/>
      <c r="F182" s="147"/>
      <c r="G182" s="56"/>
    </row>
    <row r="183" spans="1:49" ht="1.5" hidden="1" customHeight="1" x14ac:dyDescent="0.2">
      <c r="A183" s="127"/>
      <c r="B183" s="128"/>
      <c r="C183" s="106"/>
      <c r="D183" s="146"/>
      <c r="E183" s="146"/>
      <c r="F183" s="146"/>
      <c r="G183" s="36"/>
    </row>
    <row r="184" spans="1:49" s="38" customFormat="1" ht="48" hidden="1" customHeight="1" x14ac:dyDescent="0.25">
      <c r="A184" s="123"/>
      <c r="B184" s="129"/>
      <c r="C184" s="109"/>
      <c r="D184" s="147"/>
      <c r="E184" s="147"/>
      <c r="F184" s="147"/>
      <c r="G184" s="36"/>
      <c r="H184" s="43" t="s">
        <v>72</v>
      </c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53"/>
      <c r="W184" s="54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</row>
    <row r="185" spans="1:49" s="38" customFormat="1" ht="55.5" hidden="1" customHeight="1" x14ac:dyDescent="0.25">
      <c r="A185" s="123"/>
      <c r="B185" s="129"/>
      <c r="C185" s="109"/>
      <c r="D185" s="147"/>
      <c r="E185" s="147"/>
      <c r="F185" s="147"/>
      <c r="G185" s="36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53"/>
      <c r="W185" s="54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</row>
    <row r="186" spans="1:49" s="38" customFormat="1" ht="59.25" hidden="1" customHeight="1" x14ac:dyDescent="0.25">
      <c r="A186" s="111"/>
      <c r="B186" s="129"/>
      <c r="C186" s="109"/>
      <c r="D186" s="147"/>
      <c r="E186" s="147"/>
      <c r="F186" s="147"/>
      <c r="G186" s="36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53"/>
      <c r="W186" s="54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</row>
    <row r="187" spans="1:49" s="38" customFormat="1" ht="102" hidden="1" customHeight="1" x14ac:dyDescent="0.25">
      <c r="A187" s="111"/>
      <c r="B187" s="129"/>
      <c r="C187" s="109"/>
      <c r="D187" s="147"/>
      <c r="E187" s="147"/>
      <c r="F187" s="147"/>
      <c r="G187" s="36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53"/>
      <c r="W187" s="54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</row>
    <row r="188" spans="1:49" s="38" customFormat="1" ht="45" hidden="1" customHeight="1" x14ac:dyDescent="0.25">
      <c r="A188" s="123"/>
      <c r="B188" s="129"/>
      <c r="C188" s="109"/>
      <c r="D188" s="147"/>
      <c r="E188" s="147"/>
      <c r="F188" s="147"/>
      <c r="G188" s="36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53"/>
      <c r="W188" s="54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</row>
    <row r="189" spans="1:49" s="38" customFormat="1" ht="59.25" hidden="1" customHeight="1" x14ac:dyDescent="0.25">
      <c r="A189" s="111"/>
      <c r="B189" s="129"/>
      <c r="C189" s="109"/>
      <c r="D189" s="147"/>
      <c r="E189" s="147"/>
      <c r="F189" s="147"/>
      <c r="G189" s="36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53"/>
      <c r="W189" s="54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</row>
    <row r="190" spans="1:49" s="38" customFormat="1" ht="86.25" hidden="1" customHeight="1" x14ac:dyDescent="0.25">
      <c r="A190" s="116"/>
      <c r="B190" s="128"/>
      <c r="C190" s="106"/>
      <c r="D190" s="146"/>
      <c r="E190" s="146"/>
      <c r="F190" s="146"/>
      <c r="G190" s="36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53"/>
      <c r="W190" s="54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</row>
    <row r="191" spans="1:49" s="38" customFormat="1" ht="48" hidden="1" customHeight="1" x14ac:dyDescent="0.25">
      <c r="A191" s="130"/>
      <c r="B191" s="131"/>
      <c r="C191" s="109"/>
      <c r="D191" s="147"/>
      <c r="E191" s="147"/>
      <c r="F191" s="147"/>
      <c r="G191" s="36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53"/>
      <c r="W191" s="54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</row>
    <row r="192" spans="1:49" ht="29.25" hidden="1" customHeight="1" x14ac:dyDescent="0.2">
      <c r="A192" s="119"/>
      <c r="B192" s="131"/>
      <c r="C192" s="109"/>
      <c r="D192" s="147"/>
      <c r="E192" s="147"/>
      <c r="F192" s="147"/>
      <c r="G192" s="36"/>
    </row>
    <row r="193" spans="1:49" ht="49.5" hidden="1" customHeight="1" x14ac:dyDescent="0.25">
      <c r="A193" s="119"/>
      <c r="B193" s="131"/>
      <c r="C193" s="109"/>
      <c r="D193" s="147"/>
      <c r="E193" s="147"/>
      <c r="F193" s="147"/>
      <c r="G193" s="36"/>
      <c r="H193" s="45" t="s">
        <v>73</v>
      </c>
      <c r="P193" s="48"/>
      <c r="S193" s="49"/>
      <c r="U193" s="45"/>
      <c r="V193" s="53"/>
      <c r="W193" s="53"/>
    </row>
    <row r="194" spans="1:49" ht="49.5" hidden="1" customHeight="1" x14ac:dyDescent="0.2">
      <c r="A194" s="148" t="s">
        <v>25</v>
      </c>
      <c r="B194" s="144"/>
      <c r="C194" s="149"/>
      <c r="D194" s="150">
        <f>D177+D165+D154+D150+D119+D113+D103+D76+D72+D31+D25+D18+D190+D183</f>
        <v>47374.700000000004</v>
      </c>
      <c r="E194" s="150">
        <f>E177+E165+E154+E150+E119+E113+E103+E76+E72+E31+E25+E18+E190</f>
        <v>58420.899999999994</v>
      </c>
      <c r="F194" s="150">
        <f>F177+F165+F154+F150+F119+F113+F103+F76+F72+F31+F25+F18+F190</f>
        <v>55252.700000000004</v>
      </c>
      <c r="G194" s="36"/>
      <c r="H194" s="43" t="s">
        <v>74</v>
      </c>
      <c r="V194" s="86"/>
      <c r="W194" s="86"/>
      <c r="X194" s="49"/>
    </row>
    <row r="195" spans="1:49" ht="18.600000000000001" hidden="1" customHeight="1" x14ac:dyDescent="0.2">
      <c r="A195" s="151"/>
      <c r="B195" s="152"/>
      <c r="C195" s="153"/>
      <c r="D195" s="154" t="e">
        <f>#REF!-31076600</f>
        <v>#REF!</v>
      </c>
      <c r="E195" s="155"/>
      <c r="F195" s="155" t="e">
        <f>34335000-#REF!</f>
        <v>#REF!</v>
      </c>
      <c r="G195" s="42"/>
    </row>
    <row r="196" spans="1:49" ht="48" hidden="1" customHeight="1" x14ac:dyDescent="0.2">
      <c r="A196" s="151"/>
      <c r="B196" s="152"/>
      <c r="C196" s="153" t="s">
        <v>44</v>
      </c>
      <c r="D196" s="154">
        <v>28434650</v>
      </c>
      <c r="E196" s="155">
        <v>29253280</v>
      </c>
      <c r="F196" s="155">
        <v>31429580</v>
      </c>
      <c r="G196" s="42"/>
    </row>
    <row r="197" spans="1:49" ht="47.65" hidden="1" customHeight="1" x14ac:dyDescent="0.2">
      <c r="A197" s="151"/>
      <c r="B197" s="152"/>
      <c r="C197" s="153" t="s">
        <v>45</v>
      </c>
      <c r="D197" s="154" t="e">
        <f>#REF!-D196</f>
        <v>#REF!</v>
      </c>
      <c r="E197" s="154" t="e">
        <f>#REF!-E196</f>
        <v>#REF!</v>
      </c>
      <c r="F197" s="154" t="e">
        <f>#REF!-F196</f>
        <v>#REF!</v>
      </c>
      <c r="G197" s="42"/>
    </row>
    <row r="198" spans="1:49" ht="57" hidden="1" customHeight="1" x14ac:dyDescent="0.2">
      <c r="A198" s="151"/>
      <c r="B198" s="152"/>
      <c r="C198" s="153"/>
      <c r="D198" s="154"/>
      <c r="E198" s="155"/>
      <c r="F198" s="155"/>
      <c r="G198" s="42"/>
    </row>
    <row r="199" spans="1:49" ht="18.600000000000001" hidden="1" customHeight="1" x14ac:dyDescent="0.2">
      <c r="A199" s="151"/>
      <c r="B199" s="152"/>
      <c r="C199" s="153"/>
      <c r="D199" s="154"/>
      <c r="E199" s="155" t="e">
        <f>#REF!+#REF!</f>
        <v>#REF!</v>
      </c>
      <c r="F199" s="155"/>
      <c r="G199" s="42"/>
    </row>
    <row r="200" spans="1:49" ht="0.6" customHeight="1" x14ac:dyDescent="0.2">
      <c r="A200" s="131"/>
      <c r="B200" s="118"/>
      <c r="C200" s="153"/>
      <c r="D200" s="154" t="e">
        <f>29778100-#REF!</f>
        <v>#REF!</v>
      </c>
      <c r="E200" s="155"/>
      <c r="F200" s="155"/>
      <c r="G200" s="42"/>
      <c r="H200" s="43" t="s">
        <v>63</v>
      </c>
    </row>
    <row r="201" spans="1:49" s="38" customFormat="1" ht="93.6" hidden="1" customHeight="1" x14ac:dyDescent="0.2">
      <c r="A201" s="151"/>
      <c r="B201" s="152"/>
      <c r="C201" s="153"/>
      <c r="D201" s="154">
        <f>67478.66*12</f>
        <v>809743.92</v>
      </c>
      <c r="E201" s="155"/>
      <c r="F201" s="155"/>
      <c r="G201" s="42"/>
      <c r="H201" s="43">
        <f>5000*12</f>
        <v>60000</v>
      </c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87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</row>
    <row r="202" spans="1:49" s="43" customFormat="1" ht="16.5" customHeight="1" x14ac:dyDescent="0.2">
      <c r="A202" s="151"/>
      <c r="B202" s="152"/>
      <c r="C202" s="153"/>
      <c r="D202" s="154"/>
      <c r="E202" s="155"/>
      <c r="F202" s="155"/>
      <c r="G202" s="42"/>
    </row>
    <row r="203" spans="1:49" s="43" customFormat="1" ht="14.25" customHeight="1" x14ac:dyDescent="0.2">
      <c r="A203" s="151"/>
      <c r="B203" s="152"/>
      <c r="C203" s="153"/>
      <c r="D203" s="154"/>
      <c r="E203" s="155"/>
      <c r="F203" s="155"/>
      <c r="G203" s="42"/>
    </row>
    <row r="204" spans="1:49" s="43" customFormat="1" ht="14.25" customHeight="1" x14ac:dyDescent="0.2">
      <c r="A204" s="151"/>
      <c r="B204" s="152"/>
      <c r="C204" s="153"/>
      <c r="D204" s="154"/>
      <c r="E204" s="155"/>
      <c r="F204" s="155"/>
      <c r="G204" s="42"/>
    </row>
    <row r="205" spans="1:49" s="43" customFormat="1" ht="27.6" customHeight="1" x14ac:dyDescent="0.2">
      <c r="A205" s="156"/>
      <c r="B205" s="152"/>
      <c r="C205" s="153"/>
      <c r="D205" s="154"/>
      <c r="E205" s="155"/>
      <c r="F205" s="155"/>
      <c r="G205" s="42"/>
    </row>
    <row r="206" spans="1:49" s="43" customFormat="1" ht="20.25" customHeight="1" x14ac:dyDescent="0.2">
      <c r="A206" s="151"/>
      <c r="B206" s="152"/>
      <c r="C206" s="153"/>
      <c r="D206" s="154"/>
      <c r="E206" s="155"/>
      <c r="F206" s="155"/>
      <c r="G206" s="42"/>
    </row>
    <row r="207" spans="1:49" s="43" customFormat="1" ht="37.5" customHeight="1" x14ac:dyDescent="0.2">
      <c r="A207" s="151"/>
      <c r="B207" s="152"/>
      <c r="C207" s="153"/>
      <c r="D207" s="154"/>
      <c r="E207" s="155"/>
      <c r="F207" s="155"/>
      <c r="G207" s="42"/>
    </row>
    <row r="208" spans="1:49" ht="37.5" customHeight="1" x14ac:dyDescent="0.2">
      <c r="A208" s="151"/>
      <c r="B208" s="152"/>
      <c r="C208" s="153"/>
      <c r="D208" s="154"/>
      <c r="E208" s="155"/>
      <c r="F208" s="155"/>
      <c r="G208" s="42"/>
    </row>
    <row r="209" spans="1:7" ht="18.75" customHeight="1" x14ac:dyDescent="0.2">
      <c r="A209" s="151"/>
      <c r="B209" s="152"/>
      <c r="C209" s="153"/>
      <c r="D209" s="154"/>
      <c r="E209" s="155"/>
      <c r="F209" s="155"/>
      <c r="G209" s="42"/>
    </row>
    <row r="210" spans="1:7" ht="37.5" customHeight="1" x14ac:dyDescent="0.2">
      <c r="A210" s="151"/>
      <c r="B210" s="152"/>
      <c r="C210" s="153"/>
      <c r="D210" s="154"/>
      <c r="E210" s="154"/>
      <c r="F210" s="154"/>
      <c r="G210" s="42"/>
    </row>
    <row r="211" spans="1:7" ht="206.25" customHeight="1" x14ac:dyDescent="0.2">
      <c r="A211" s="151"/>
      <c r="B211" s="152"/>
      <c r="C211" s="153"/>
      <c r="D211" s="154"/>
      <c r="E211" s="155"/>
      <c r="F211" s="155"/>
      <c r="G211" s="42"/>
    </row>
    <row r="212" spans="1:7" ht="18.75" customHeight="1" x14ac:dyDescent="0.2">
      <c r="A212" s="151"/>
      <c r="B212" s="152"/>
      <c r="C212" s="153"/>
      <c r="D212" s="154"/>
      <c r="E212" s="155"/>
      <c r="F212" s="155"/>
      <c r="G212" s="42"/>
    </row>
    <row r="213" spans="1:7" ht="37.5" customHeight="1" x14ac:dyDescent="0.2">
      <c r="A213" s="151"/>
      <c r="B213" s="152"/>
      <c r="C213" s="153"/>
      <c r="D213" s="154"/>
      <c r="E213" s="155"/>
      <c r="F213" s="155"/>
      <c r="G213" s="42"/>
    </row>
    <row r="214" spans="1:7" ht="18.75" customHeight="1" x14ac:dyDescent="0.2">
      <c r="A214" s="151"/>
      <c r="B214" s="152"/>
      <c r="C214" s="153"/>
      <c r="D214" s="154"/>
      <c r="E214" s="155"/>
      <c r="F214" s="155"/>
      <c r="G214" s="42"/>
    </row>
    <row r="215" spans="1:7" ht="56.25" customHeight="1" x14ac:dyDescent="0.2">
      <c r="A215" s="151"/>
      <c r="B215" s="152"/>
      <c r="C215" s="153"/>
      <c r="D215" s="154"/>
      <c r="E215" s="155"/>
      <c r="F215" s="155"/>
      <c r="G215" s="42"/>
    </row>
    <row r="216" spans="1:7" ht="56.25" customHeight="1" x14ac:dyDescent="0.2">
      <c r="A216" s="157"/>
      <c r="B216" s="158"/>
      <c r="C216" s="159"/>
      <c r="D216" s="160"/>
      <c r="E216" s="155"/>
      <c r="F216" s="155"/>
      <c r="G216" s="42"/>
    </row>
    <row r="217" spans="1:7" ht="75" customHeight="1" x14ac:dyDescent="0.2">
      <c r="A217" s="151"/>
      <c r="B217" s="152"/>
      <c r="C217" s="153"/>
      <c r="D217" s="154"/>
      <c r="E217" s="155"/>
      <c r="F217" s="155"/>
      <c r="G217" s="42"/>
    </row>
    <row r="218" spans="1:7" ht="93.75" customHeight="1" x14ac:dyDescent="0.2">
      <c r="A218" s="151"/>
      <c r="B218" s="152"/>
      <c r="C218" s="153"/>
      <c r="D218" s="154"/>
      <c r="E218" s="155"/>
      <c r="F218" s="155"/>
      <c r="G218" s="42"/>
    </row>
    <row r="219" spans="1:7" ht="37.5" customHeight="1" x14ac:dyDescent="0.2">
      <c r="A219" s="151"/>
      <c r="B219" s="152"/>
      <c r="C219" s="153"/>
      <c r="D219" s="154"/>
      <c r="E219" s="155"/>
      <c r="F219" s="155"/>
      <c r="G219" s="42"/>
    </row>
    <row r="220" spans="1:7" ht="37.5" customHeight="1" x14ac:dyDescent="0.2">
      <c r="A220" s="151"/>
      <c r="B220" s="152"/>
      <c r="C220" s="153"/>
      <c r="D220" s="154"/>
      <c r="E220" s="155"/>
      <c r="F220" s="155"/>
      <c r="G220" s="42"/>
    </row>
    <row r="221" spans="1:7" ht="75" customHeight="1" x14ac:dyDescent="0.2">
      <c r="A221" s="151"/>
      <c r="B221" s="152"/>
      <c r="C221" s="153"/>
      <c r="D221" s="154"/>
      <c r="E221" s="155"/>
      <c r="F221" s="155"/>
      <c r="G221" s="42"/>
    </row>
    <row r="222" spans="1:7" ht="93.75" customHeight="1" x14ac:dyDescent="0.2">
      <c r="A222" s="151"/>
      <c r="B222" s="152"/>
      <c r="C222" s="153"/>
      <c r="D222" s="154"/>
      <c r="E222" s="155"/>
      <c r="F222" s="155"/>
      <c r="G222" s="42"/>
    </row>
    <row r="223" spans="1:7" ht="37.5" customHeight="1" x14ac:dyDescent="0.2">
      <c r="A223" s="151"/>
      <c r="B223" s="152"/>
      <c r="C223" s="153"/>
      <c r="D223" s="154"/>
      <c r="E223" s="155"/>
      <c r="F223" s="155"/>
      <c r="G223" s="42"/>
    </row>
    <row r="224" spans="1:7" ht="37.5" customHeight="1" x14ac:dyDescent="0.2">
      <c r="A224" s="151"/>
      <c r="B224" s="152"/>
      <c r="C224" s="153"/>
      <c r="D224" s="154"/>
      <c r="E224" s="155"/>
      <c r="F224" s="155"/>
      <c r="G224" s="42"/>
    </row>
    <row r="225" spans="1:7" ht="56.25" customHeight="1" x14ac:dyDescent="0.2">
      <c r="A225" s="151"/>
      <c r="B225" s="152"/>
      <c r="C225" s="153"/>
      <c r="D225" s="154"/>
      <c r="E225" s="155"/>
      <c r="F225" s="155"/>
      <c r="G225" s="42"/>
    </row>
    <row r="226" spans="1:7" ht="18.75" customHeight="1" x14ac:dyDescent="0.2">
      <c r="A226" s="151"/>
      <c r="B226" s="152"/>
      <c r="C226" s="153"/>
      <c r="D226" s="154"/>
      <c r="E226" s="155"/>
      <c r="F226" s="155"/>
      <c r="G226" s="42"/>
    </row>
    <row r="227" spans="1:7" ht="168.75" customHeight="1" x14ac:dyDescent="0.2">
      <c r="A227" s="151"/>
      <c r="B227" s="152"/>
      <c r="C227" s="153"/>
      <c r="D227" s="154"/>
      <c r="E227" s="155"/>
      <c r="F227" s="155"/>
      <c r="G227" s="42"/>
    </row>
    <row r="228" spans="1:7" ht="56.25" customHeight="1" x14ac:dyDescent="0.2">
      <c r="A228" s="151"/>
      <c r="B228" s="152"/>
      <c r="C228" s="153"/>
      <c r="D228" s="154"/>
      <c r="E228" s="155"/>
      <c r="F228" s="155"/>
      <c r="G228" s="42"/>
    </row>
    <row r="229" spans="1:7" ht="18.75" customHeight="1" x14ac:dyDescent="0.2">
      <c r="A229" s="151"/>
      <c r="B229" s="152"/>
      <c r="C229" s="153"/>
      <c r="D229" s="154"/>
      <c r="E229" s="155"/>
      <c r="F229" s="155"/>
      <c r="G229" s="42"/>
    </row>
    <row r="230" spans="1:7" ht="93.75" customHeight="1" x14ac:dyDescent="0.2">
      <c r="A230" s="151"/>
      <c r="B230" s="152"/>
      <c r="C230" s="153"/>
      <c r="D230" s="161"/>
      <c r="E230" s="162"/>
      <c r="F230" s="162"/>
      <c r="G230" s="42"/>
    </row>
    <row r="231" spans="1:7" ht="300" customHeight="1" x14ac:dyDescent="0.2">
      <c r="A231" s="151"/>
      <c r="B231" s="152"/>
      <c r="C231" s="153"/>
      <c r="D231" s="161"/>
      <c r="E231" s="162"/>
      <c r="F231" s="162"/>
      <c r="G231" s="42"/>
    </row>
    <row r="232" spans="1:7" ht="18.75" customHeight="1" x14ac:dyDescent="0.2">
      <c r="A232" s="151"/>
      <c r="B232" s="152"/>
      <c r="C232" s="153"/>
      <c r="D232" s="161"/>
      <c r="E232" s="162"/>
      <c r="F232" s="162"/>
      <c r="G232" s="42"/>
    </row>
    <row r="233" spans="1:7" ht="37.5" customHeight="1" x14ac:dyDescent="0.2">
      <c r="A233" s="151"/>
      <c r="B233" s="152"/>
      <c r="C233" s="153"/>
      <c r="D233" s="161"/>
      <c r="E233" s="162"/>
      <c r="F233" s="162"/>
      <c r="G233" s="42"/>
    </row>
    <row r="234" spans="1:7" ht="281.25" customHeight="1" x14ac:dyDescent="0.2">
      <c r="A234" s="151"/>
      <c r="B234" s="152"/>
      <c r="C234" s="153"/>
      <c r="D234" s="161"/>
      <c r="E234" s="162"/>
      <c r="F234" s="162"/>
      <c r="G234" s="42"/>
    </row>
    <row r="235" spans="1:7" ht="18.75" customHeight="1" x14ac:dyDescent="0.2">
      <c r="A235" s="151"/>
      <c r="B235" s="152"/>
      <c r="C235" s="153"/>
      <c r="D235" s="161"/>
      <c r="E235" s="162"/>
      <c r="F235" s="162"/>
      <c r="G235" s="42"/>
    </row>
    <row r="236" spans="1:7" ht="37.5" customHeight="1" x14ac:dyDescent="0.2">
      <c r="A236" s="151"/>
      <c r="B236" s="152"/>
      <c r="C236" s="153"/>
      <c r="D236" s="161"/>
      <c r="E236" s="162"/>
      <c r="F236" s="162"/>
      <c r="G236" s="42"/>
    </row>
    <row r="237" spans="1:7" ht="318.75" customHeight="1" x14ac:dyDescent="0.2">
      <c r="A237" s="151"/>
      <c r="B237" s="152"/>
      <c r="C237" s="153"/>
      <c r="D237" s="161"/>
      <c r="E237" s="162"/>
      <c r="F237" s="162"/>
      <c r="G237" s="42"/>
    </row>
    <row r="238" spans="1:7" ht="18.75" customHeight="1" x14ac:dyDescent="0.2">
      <c r="A238" s="151"/>
      <c r="B238" s="152"/>
      <c r="C238" s="153"/>
      <c r="D238" s="161"/>
      <c r="E238" s="162"/>
      <c r="F238" s="162"/>
      <c r="G238" s="42"/>
    </row>
    <row r="239" spans="1:7" ht="37.5" customHeight="1" x14ac:dyDescent="0.2">
      <c r="A239" s="151"/>
      <c r="B239" s="152"/>
      <c r="C239" s="153"/>
      <c r="D239" s="161"/>
      <c r="E239" s="162"/>
      <c r="F239" s="162"/>
      <c r="G239" s="42"/>
    </row>
    <row r="240" spans="1:7" ht="300" customHeight="1" x14ac:dyDescent="0.2">
      <c r="A240" s="151"/>
      <c r="B240" s="152"/>
      <c r="C240" s="153"/>
      <c r="D240" s="161"/>
      <c r="E240" s="162"/>
      <c r="F240" s="162"/>
      <c r="G240" s="42"/>
    </row>
    <row r="241" spans="1:7" ht="18.75" customHeight="1" x14ac:dyDescent="0.2">
      <c r="A241" s="151"/>
      <c r="B241" s="152"/>
      <c r="C241" s="153"/>
      <c r="D241" s="161"/>
      <c r="E241" s="162"/>
      <c r="F241" s="162"/>
      <c r="G241" s="42"/>
    </row>
    <row r="242" spans="1:7" ht="37.5" customHeight="1" x14ac:dyDescent="0.2">
      <c r="A242" s="151"/>
      <c r="B242" s="152"/>
      <c r="C242" s="153"/>
      <c r="D242" s="161"/>
      <c r="E242" s="162"/>
      <c r="F242" s="162"/>
      <c r="G242" s="42"/>
    </row>
    <row r="243" spans="1:7" ht="281.25" customHeight="1" x14ac:dyDescent="0.2">
      <c r="A243" s="151"/>
      <c r="B243" s="152"/>
      <c r="C243" s="153"/>
      <c r="D243" s="161"/>
      <c r="E243" s="162"/>
      <c r="F243" s="162"/>
      <c r="G243" s="42"/>
    </row>
    <row r="244" spans="1:7" ht="18.75" customHeight="1" x14ac:dyDescent="0.2">
      <c r="A244" s="151"/>
      <c r="B244" s="152"/>
      <c r="C244" s="153"/>
      <c r="D244" s="161"/>
      <c r="E244" s="162"/>
      <c r="F244" s="162"/>
      <c r="G244" s="42"/>
    </row>
    <row r="245" spans="1:7" ht="37.5" customHeight="1" x14ac:dyDescent="0.2">
      <c r="A245" s="151"/>
      <c r="B245" s="152"/>
      <c r="C245" s="153"/>
      <c r="D245" s="161"/>
      <c r="E245" s="162"/>
      <c r="F245" s="162"/>
      <c r="G245" s="42"/>
    </row>
    <row r="246" spans="1:7" ht="93.75" customHeight="1" x14ac:dyDescent="0.2">
      <c r="A246" s="151"/>
      <c r="B246" s="152"/>
      <c r="C246" s="153"/>
      <c r="D246" s="161"/>
      <c r="E246" s="162"/>
      <c r="F246" s="162"/>
      <c r="G246" s="42"/>
    </row>
    <row r="247" spans="1:7" ht="93.75" customHeight="1" x14ac:dyDescent="0.2">
      <c r="A247" s="151"/>
      <c r="B247" s="152"/>
      <c r="C247" s="153"/>
      <c r="D247" s="161"/>
      <c r="E247" s="162"/>
      <c r="F247" s="162"/>
      <c r="G247" s="42"/>
    </row>
    <row r="248" spans="1:7" ht="37.5" customHeight="1" x14ac:dyDescent="0.2">
      <c r="A248" s="151"/>
      <c r="B248" s="152"/>
      <c r="C248" s="153"/>
      <c r="D248" s="161"/>
      <c r="E248" s="162"/>
      <c r="F248" s="162"/>
      <c r="G248" s="42"/>
    </row>
    <row r="249" spans="1:7" ht="37.5" customHeight="1" x14ac:dyDescent="0.25">
      <c r="A249" s="16"/>
      <c r="B249" s="9"/>
      <c r="C249" s="10"/>
      <c r="D249" s="11"/>
      <c r="E249" s="42"/>
      <c r="F249" s="42"/>
      <c r="G249" s="42"/>
    </row>
    <row r="250" spans="1:7" ht="75" customHeight="1" x14ac:dyDescent="0.2">
      <c r="A250" s="15"/>
      <c r="B250" s="12"/>
      <c r="C250" s="13"/>
      <c r="D250" s="14"/>
      <c r="E250" s="42"/>
      <c r="F250" s="42"/>
      <c r="G250" s="42"/>
    </row>
    <row r="251" spans="1:7" ht="112.5" customHeight="1" x14ac:dyDescent="0.25">
      <c r="A251" s="16"/>
      <c r="B251" s="9"/>
      <c r="C251" s="10"/>
      <c r="D251" s="11"/>
      <c r="E251" s="42"/>
      <c r="F251" s="42"/>
      <c r="G251" s="42"/>
    </row>
    <row r="252" spans="1:7" ht="112.5" customHeight="1" x14ac:dyDescent="0.25">
      <c r="A252" s="16"/>
      <c r="B252" s="9"/>
      <c r="C252" s="10"/>
      <c r="D252" s="11"/>
      <c r="E252" s="42"/>
      <c r="F252" s="42"/>
      <c r="G252" s="42"/>
    </row>
    <row r="253" spans="1:7" ht="37.5" customHeight="1" x14ac:dyDescent="0.25">
      <c r="A253" s="16"/>
      <c r="B253" s="9"/>
      <c r="C253" s="10"/>
      <c r="D253" s="11"/>
      <c r="E253" s="42"/>
      <c r="F253" s="42"/>
      <c r="G253" s="42"/>
    </row>
    <row r="254" spans="1:7" ht="37.5" customHeight="1" x14ac:dyDescent="0.25">
      <c r="A254" s="16"/>
      <c r="B254" s="9"/>
      <c r="C254" s="10"/>
      <c r="D254" s="11"/>
      <c r="E254" s="42"/>
      <c r="F254" s="42"/>
      <c r="G254" s="42"/>
    </row>
    <row r="255" spans="1:7" ht="18.75" customHeight="1" x14ac:dyDescent="0.25">
      <c r="A255" s="16"/>
      <c r="B255" s="9"/>
      <c r="C255" s="10"/>
      <c r="D255" s="11"/>
      <c r="E255" s="42"/>
      <c r="F255" s="42"/>
      <c r="G255" s="42"/>
    </row>
    <row r="256" spans="1:7" ht="56.25" customHeight="1" x14ac:dyDescent="0.25">
      <c r="A256" s="16"/>
      <c r="B256" s="9"/>
      <c r="C256" s="10"/>
      <c r="D256" s="11"/>
      <c r="E256" s="42"/>
      <c r="F256" s="42"/>
      <c r="G256" s="42"/>
    </row>
    <row r="257" spans="1:7" ht="225" customHeight="1" x14ac:dyDescent="0.25">
      <c r="A257" s="16"/>
      <c r="B257" s="9"/>
      <c r="C257" s="10"/>
      <c r="D257" s="11"/>
      <c r="E257" s="42"/>
      <c r="F257" s="42"/>
      <c r="G257" s="42"/>
    </row>
    <row r="258" spans="1:7" ht="37.5" customHeight="1" x14ac:dyDescent="0.25">
      <c r="A258" s="16"/>
      <c r="B258" s="9"/>
      <c r="C258" s="10"/>
      <c r="D258" s="11"/>
      <c r="E258" s="42"/>
      <c r="F258" s="42"/>
      <c r="G258" s="42"/>
    </row>
    <row r="259" spans="1:7" ht="37.5" customHeight="1" x14ac:dyDescent="0.25">
      <c r="A259" s="16"/>
      <c r="B259" s="9"/>
      <c r="C259" s="10"/>
      <c r="D259" s="11"/>
      <c r="E259" s="42"/>
      <c r="F259" s="42"/>
      <c r="G259" s="42"/>
    </row>
    <row r="260" spans="1:7" ht="262.5" customHeight="1" x14ac:dyDescent="0.25">
      <c r="A260" s="16"/>
      <c r="B260" s="9"/>
      <c r="C260" s="10"/>
      <c r="D260" s="11"/>
      <c r="E260" s="42"/>
      <c r="F260" s="42"/>
      <c r="G260" s="42"/>
    </row>
    <row r="261" spans="1:7" ht="37.5" customHeight="1" x14ac:dyDescent="0.25">
      <c r="A261" s="16"/>
      <c r="B261" s="9"/>
      <c r="C261" s="10"/>
      <c r="D261" s="11"/>
      <c r="E261" s="42"/>
      <c r="F261" s="42"/>
      <c r="G261" s="42"/>
    </row>
    <row r="262" spans="1:7" ht="37.5" customHeight="1" x14ac:dyDescent="0.25">
      <c r="A262" s="16"/>
      <c r="B262" s="9"/>
      <c r="C262" s="10"/>
      <c r="D262" s="11"/>
      <c r="E262" s="42"/>
      <c r="F262" s="42"/>
      <c r="G262" s="42"/>
    </row>
    <row r="263" spans="1:7" ht="112.5" customHeight="1" x14ac:dyDescent="0.25">
      <c r="A263" s="16"/>
      <c r="B263" s="9"/>
      <c r="C263" s="10"/>
      <c r="D263" s="11"/>
      <c r="E263" s="42"/>
      <c r="F263" s="42"/>
      <c r="G263" s="42"/>
    </row>
    <row r="264" spans="1:7" ht="206.25" customHeight="1" x14ac:dyDescent="0.25">
      <c r="A264" s="16"/>
      <c r="B264" s="9"/>
      <c r="C264" s="10"/>
      <c r="D264" s="11"/>
      <c r="E264" s="42"/>
      <c r="F264" s="42"/>
      <c r="G264" s="42"/>
    </row>
    <row r="265" spans="1:7" ht="18.75" customHeight="1" x14ac:dyDescent="0.25">
      <c r="A265" s="16"/>
      <c r="B265" s="9"/>
      <c r="C265" s="10"/>
      <c r="D265" s="11"/>
      <c r="E265" s="42"/>
      <c r="F265" s="42"/>
      <c r="G265" s="42"/>
    </row>
    <row r="266" spans="1:7" ht="56.25" customHeight="1" x14ac:dyDescent="0.25">
      <c r="A266" s="16"/>
      <c r="B266" s="9"/>
      <c r="C266" s="10"/>
      <c r="D266" s="11"/>
      <c r="E266" s="42"/>
      <c r="F266" s="42"/>
      <c r="G266" s="42"/>
    </row>
    <row r="267" spans="1:7" ht="112.5" customHeight="1" x14ac:dyDescent="0.25">
      <c r="A267" s="16"/>
      <c r="B267" s="9"/>
      <c r="C267" s="10"/>
      <c r="D267" s="11"/>
      <c r="E267" s="42"/>
      <c r="F267" s="42"/>
      <c r="G267" s="42"/>
    </row>
    <row r="268" spans="1:7" ht="206.25" customHeight="1" x14ac:dyDescent="0.25">
      <c r="A268" s="16"/>
      <c r="B268" s="9"/>
      <c r="C268" s="10"/>
      <c r="D268" s="11"/>
      <c r="E268" s="42"/>
      <c r="F268" s="42"/>
      <c r="G268" s="42"/>
    </row>
    <row r="269" spans="1:7" ht="18.75" customHeight="1" x14ac:dyDescent="0.25">
      <c r="A269" s="16"/>
      <c r="B269" s="9"/>
      <c r="C269" s="10"/>
      <c r="D269" s="11"/>
      <c r="E269" s="42"/>
      <c r="F269" s="42"/>
      <c r="G269" s="42"/>
    </row>
    <row r="270" spans="1:7" ht="56.25" customHeight="1" x14ac:dyDescent="0.25">
      <c r="A270" s="16"/>
      <c r="B270" s="9"/>
      <c r="C270" s="10"/>
      <c r="D270" s="11"/>
      <c r="E270" s="42"/>
      <c r="F270" s="42"/>
      <c r="G270" s="42"/>
    </row>
    <row r="271" spans="1:7" ht="206.25" customHeight="1" x14ac:dyDescent="0.25">
      <c r="A271" s="16"/>
      <c r="B271" s="9"/>
      <c r="C271" s="10"/>
      <c r="D271" s="11"/>
      <c r="E271" s="42"/>
      <c r="F271" s="42"/>
      <c r="G271" s="42"/>
    </row>
    <row r="272" spans="1:7" ht="18.75" customHeight="1" x14ac:dyDescent="0.25">
      <c r="A272" s="16"/>
      <c r="B272" s="9"/>
      <c r="C272" s="10"/>
      <c r="D272" s="11"/>
      <c r="E272" s="42"/>
      <c r="F272" s="42"/>
      <c r="G272" s="42"/>
    </row>
    <row r="273" spans="1:7" ht="56.25" customHeight="1" x14ac:dyDescent="0.25">
      <c r="A273" s="16"/>
      <c r="B273" s="9"/>
      <c r="C273" s="10"/>
      <c r="D273" s="11"/>
      <c r="E273" s="42"/>
      <c r="F273" s="42"/>
      <c r="G273" s="42"/>
    </row>
    <row r="274" spans="1:7" ht="206.25" customHeight="1" x14ac:dyDescent="0.25">
      <c r="A274" s="16"/>
      <c r="B274" s="9"/>
      <c r="C274" s="10"/>
      <c r="D274" s="11"/>
      <c r="E274" s="42"/>
      <c r="F274" s="42"/>
      <c r="G274" s="42"/>
    </row>
    <row r="275" spans="1:7" ht="18.75" customHeight="1" x14ac:dyDescent="0.25">
      <c r="A275" s="16"/>
      <c r="B275" s="9"/>
      <c r="C275" s="10"/>
      <c r="D275" s="11"/>
      <c r="E275" s="42"/>
      <c r="F275" s="42"/>
      <c r="G275" s="42"/>
    </row>
    <row r="276" spans="1:7" ht="56.25" customHeight="1" x14ac:dyDescent="0.25">
      <c r="A276" s="16"/>
      <c r="B276" s="9"/>
      <c r="C276" s="10"/>
      <c r="D276" s="11"/>
      <c r="E276" s="42"/>
      <c r="F276" s="42"/>
      <c r="G276" s="42"/>
    </row>
    <row r="277" spans="1:7" ht="93.75" customHeight="1" x14ac:dyDescent="0.25">
      <c r="A277" s="16"/>
      <c r="B277" s="9"/>
      <c r="C277" s="10"/>
      <c r="D277" s="11"/>
      <c r="E277" s="42"/>
      <c r="F277" s="42"/>
      <c r="G277" s="42"/>
    </row>
    <row r="278" spans="1:7" ht="112.5" customHeight="1" x14ac:dyDescent="0.25">
      <c r="A278" s="16"/>
      <c r="B278" s="9"/>
      <c r="C278" s="10"/>
      <c r="D278" s="11"/>
      <c r="E278" s="42"/>
      <c r="F278" s="42"/>
      <c r="G278" s="42"/>
    </row>
    <row r="279" spans="1:7" ht="37.5" customHeight="1" x14ac:dyDescent="0.25">
      <c r="A279" s="16"/>
      <c r="B279" s="9"/>
      <c r="C279" s="10"/>
      <c r="D279" s="11"/>
      <c r="E279" s="42"/>
      <c r="F279" s="42"/>
      <c r="G279" s="42"/>
    </row>
    <row r="280" spans="1:7" ht="37.5" customHeight="1" x14ac:dyDescent="0.25">
      <c r="A280" s="16"/>
      <c r="B280" s="9"/>
      <c r="C280" s="10"/>
      <c r="D280" s="11"/>
      <c r="E280" s="42"/>
      <c r="F280" s="42"/>
      <c r="G280" s="42"/>
    </row>
    <row r="281" spans="1:7" ht="56.25" customHeight="1" x14ac:dyDescent="0.2">
      <c r="A281" s="15"/>
      <c r="B281" s="12"/>
      <c r="C281" s="13"/>
      <c r="D281" s="14"/>
      <c r="E281" s="42"/>
      <c r="F281" s="42"/>
      <c r="G281" s="42"/>
    </row>
    <row r="282" spans="1:7" ht="18.75" customHeight="1" x14ac:dyDescent="0.25">
      <c r="A282" s="16"/>
      <c r="B282" s="9"/>
      <c r="C282" s="10"/>
      <c r="D282" s="11"/>
      <c r="E282" s="42"/>
      <c r="F282" s="42"/>
      <c r="G282" s="42"/>
    </row>
    <row r="283" spans="1:7" ht="131.25" customHeight="1" x14ac:dyDescent="0.25">
      <c r="A283" s="16"/>
      <c r="B283" s="9"/>
      <c r="C283" s="10"/>
      <c r="D283" s="11"/>
      <c r="E283" s="42"/>
      <c r="F283" s="42"/>
      <c r="G283" s="42"/>
    </row>
    <row r="284" spans="1:7" ht="18.75" customHeight="1" x14ac:dyDescent="0.25">
      <c r="A284" s="16"/>
      <c r="B284" s="9"/>
      <c r="C284" s="10"/>
      <c r="D284" s="11"/>
      <c r="E284" s="42"/>
      <c r="F284" s="42"/>
      <c r="G284" s="42"/>
    </row>
    <row r="285" spans="1:7" ht="18.75" customHeight="1" x14ac:dyDescent="0.25">
      <c r="A285" s="16"/>
      <c r="B285" s="9"/>
      <c r="C285" s="10"/>
      <c r="D285" s="11"/>
      <c r="E285" s="42"/>
      <c r="F285" s="42"/>
      <c r="G285" s="42"/>
    </row>
    <row r="286" spans="1:7" ht="75" customHeight="1" x14ac:dyDescent="0.2">
      <c r="A286" s="15"/>
      <c r="B286" s="12"/>
      <c r="C286" s="13"/>
      <c r="D286" s="14"/>
      <c r="E286" s="42"/>
      <c r="F286" s="42"/>
      <c r="G286" s="42"/>
    </row>
    <row r="287" spans="1:7" ht="93.75" customHeight="1" x14ac:dyDescent="0.3">
      <c r="A287" s="17"/>
      <c r="B287" s="18"/>
      <c r="C287" s="19"/>
      <c r="D287" s="20"/>
      <c r="E287" s="42"/>
      <c r="F287" s="42"/>
      <c r="G287" s="42"/>
    </row>
    <row r="288" spans="1:7" ht="112.5" customHeight="1" x14ac:dyDescent="0.3">
      <c r="A288" s="17"/>
      <c r="B288" s="18"/>
      <c r="C288" s="19"/>
      <c r="D288" s="20"/>
      <c r="E288" s="42"/>
      <c r="F288" s="42"/>
      <c r="G288" s="42"/>
    </row>
    <row r="289" spans="1:7" ht="56.25" customHeight="1" x14ac:dyDescent="0.3">
      <c r="A289" s="17"/>
      <c r="B289" s="18"/>
      <c r="C289" s="19"/>
      <c r="D289" s="20"/>
      <c r="E289" s="42"/>
      <c r="F289" s="42"/>
      <c r="G289" s="42"/>
    </row>
    <row r="290" spans="1:7" ht="18.75" customHeight="1" x14ac:dyDescent="0.3">
      <c r="A290" s="17"/>
      <c r="B290" s="18"/>
      <c r="C290" s="19"/>
      <c r="D290" s="20"/>
      <c r="E290" s="42"/>
      <c r="F290" s="42"/>
      <c r="G290" s="42"/>
    </row>
    <row r="291" spans="1:7" ht="131.25" customHeight="1" x14ac:dyDescent="0.3">
      <c r="A291" s="17"/>
      <c r="B291" s="18"/>
      <c r="C291" s="19"/>
      <c r="D291" s="20"/>
      <c r="E291" s="42"/>
      <c r="F291" s="42"/>
      <c r="G291" s="42"/>
    </row>
    <row r="292" spans="1:7" ht="150" customHeight="1" x14ac:dyDescent="0.3">
      <c r="A292" s="17"/>
      <c r="B292" s="18"/>
      <c r="C292" s="19"/>
      <c r="D292" s="20"/>
      <c r="E292" s="42"/>
      <c r="F292" s="42"/>
      <c r="G292" s="42"/>
    </row>
    <row r="293" spans="1:7" ht="37.5" customHeight="1" x14ac:dyDescent="0.3">
      <c r="A293" s="17"/>
      <c r="B293" s="18"/>
      <c r="C293" s="19"/>
      <c r="D293" s="20"/>
      <c r="E293" s="42"/>
      <c r="F293" s="42"/>
      <c r="G293" s="42"/>
    </row>
    <row r="294" spans="1:7" ht="37.5" customHeight="1" x14ac:dyDescent="0.3">
      <c r="A294" s="17"/>
      <c r="B294" s="18"/>
      <c r="C294" s="19"/>
      <c r="D294" s="20"/>
      <c r="E294" s="42"/>
      <c r="F294" s="42"/>
      <c r="G294" s="42"/>
    </row>
    <row r="295" spans="1:7" ht="318.75" customHeight="1" x14ac:dyDescent="0.3">
      <c r="A295" s="17"/>
      <c r="B295" s="18"/>
      <c r="C295" s="19"/>
      <c r="D295" s="20"/>
      <c r="E295" s="42"/>
      <c r="F295" s="42"/>
      <c r="G295" s="42"/>
    </row>
    <row r="296" spans="1:7" ht="18.75" customHeight="1" x14ac:dyDescent="0.3">
      <c r="A296" s="17"/>
      <c r="B296" s="18"/>
      <c r="C296" s="19"/>
      <c r="D296" s="20"/>
      <c r="E296" s="42"/>
      <c r="F296" s="42"/>
      <c r="G296" s="42"/>
    </row>
    <row r="297" spans="1:7" ht="18.75" customHeight="1" x14ac:dyDescent="0.3">
      <c r="A297" s="17"/>
      <c r="B297" s="18"/>
      <c r="C297" s="19"/>
      <c r="D297" s="20"/>
      <c r="E297" s="42"/>
      <c r="F297" s="42"/>
      <c r="G297" s="42"/>
    </row>
    <row r="298" spans="1:7" ht="56.25" customHeight="1" x14ac:dyDescent="0.3">
      <c r="A298" s="21"/>
      <c r="B298" s="22"/>
      <c r="C298" s="23"/>
      <c r="D298" s="24"/>
      <c r="E298" s="42"/>
      <c r="F298" s="42"/>
      <c r="G298" s="42"/>
    </row>
    <row r="299" spans="1:7" ht="75" customHeight="1" x14ac:dyDescent="0.3">
      <c r="A299" s="17"/>
      <c r="B299" s="18"/>
      <c r="C299" s="19"/>
      <c r="D299" s="20"/>
      <c r="E299" s="42"/>
      <c r="F299" s="42"/>
      <c r="G299" s="42"/>
    </row>
    <row r="300" spans="1:7" ht="37.5" customHeight="1" x14ac:dyDescent="0.3">
      <c r="A300" s="17"/>
      <c r="B300" s="18"/>
      <c r="C300" s="19"/>
      <c r="D300" s="20"/>
      <c r="E300" s="42"/>
      <c r="F300" s="42"/>
      <c r="G300" s="42"/>
    </row>
    <row r="301" spans="1:7" ht="37.5" customHeight="1" x14ac:dyDescent="0.3">
      <c r="A301" s="17"/>
      <c r="B301" s="18"/>
      <c r="C301" s="19"/>
      <c r="D301" s="20"/>
      <c r="E301" s="42"/>
      <c r="F301" s="42"/>
      <c r="G301" s="42"/>
    </row>
    <row r="302" spans="1:7" ht="37.5" customHeight="1" x14ac:dyDescent="0.3">
      <c r="A302" s="17"/>
      <c r="B302" s="18"/>
      <c r="C302" s="19"/>
      <c r="D302" s="20"/>
      <c r="E302" s="42"/>
      <c r="F302" s="42"/>
      <c r="G302" s="42"/>
    </row>
    <row r="303" spans="1:7" ht="18.75" customHeight="1" x14ac:dyDescent="0.3">
      <c r="A303" s="17"/>
      <c r="B303" s="18"/>
      <c r="C303" s="19"/>
      <c r="D303" s="20"/>
      <c r="E303" s="42"/>
      <c r="F303" s="42"/>
      <c r="G303" s="42"/>
    </row>
    <row r="304" spans="1:7" ht="18.75" customHeight="1" x14ac:dyDescent="0.3">
      <c r="A304" s="17"/>
      <c r="B304" s="18"/>
      <c r="C304" s="19"/>
      <c r="D304" s="20"/>
      <c r="E304" s="42"/>
      <c r="F304" s="42"/>
      <c r="G304" s="42"/>
    </row>
    <row r="305" spans="1:7" ht="56.25" customHeight="1" x14ac:dyDescent="0.3">
      <c r="A305" s="21"/>
      <c r="B305" s="22"/>
      <c r="C305" s="23"/>
      <c r="D305" s="24"/>
      <c r="E305" s="42"/>
      <c r="F305" s="42"/>
      <c r="G305" s="42"/>
    </row>
    <row r="306" spans="1:7" ht="75" customHeight="1" x14ac:dyDescent="0.3">
      <c r="A306" s="17"/>
      <c r="B306" s="18"/>
      <c r="C306" s="19"/>
      <c r="D306" s="20"/>
      <c r="E306" s="42"/>
      <c r="F306" s="42"/>
      <c r="G306" s="42"/>
    </row>
    <row r="307" spans="1:7" ht="37.5" customHeight="1" x14ac:dyDescent="0.3">
      <c r="A307" s="17"/>
      <c r="B307" s="18"/>
      <c r="C307" s="19"/>
      <c r="D307" s="20"/>
      <c r="E307" s="42"/>
      <c r="F307" s="42"/>
      <c r="G307" s="42"/>
    </row>
    <row r="308" spans="1:7" ht="37.5" customHeight="1" x14ac:dyDescent="0.3">
      <c r="A308" s="17"/>
      <c r="B308" s="18"/>
      <c r="C308" s="19"/>
      <c r="D308" s="20"/>
      <c r="E308" s="42"/>
      <c r="F308" s="42"/>
      <c r="G308" s="42"/>
    </row>
    <row r="309" spans="1:7" ht="18.75" customHeight="1" x14ac:dyDescent="0.3">
      <c r="A309" s="17"/>
      <c r="B309" s="18"/>
      <c r="C309" s="19"/>
      <c r="D309" s="20"/>
      <c r="E309" s="42"/>
      <c r="F309" s="42"/>
      <c r="G309" s="42"/>
    </row>
    <row r="310" spans="1:7" ht="56.25" customHeight="1" x14ac:dyDescent="0.3">
      <c r="A310" s="17"/>
      <c r="B310" s="18"/>
      <c r="C310" s="19"/>
      <c r="D310" s="20"/>
      <c r="E310" s="42"/>
      <c r="F310" s="42"/>
      <c r="G310" s="42"/>
    </row>
    <row r="311" spans="1:7" ht="56.25" customHeight="1" x14ac:dyDescent="0.3">
      <c r="A311" s="21"/>
      <c r="B311" s="22"/>
      <c r="C311" s="23"/>
      <c r="D311" s="24"/>
      <c r="E311" s="42"/>
      <c r="F311" s="42"/>
      <c r="G311" s="42"/>
    </row>
    <row r="312" spans="1:7" ht="56.25" customHeight="1" x14ac:dyDescent="0.3">
      <c r="A312" s="17"/>
      <c r="B312" s="18"/>
      <c r="C312" s="19"/>
      <c r="D312" s="20"/>
      <c r="E312" s="42"/>
      <c r="F312" s="42"/>
      <c r="G312" s="42"/>
    </row>
    <row r="313" spans="1:7" ht="37.5" customHeight="1" x14ac:dyDescent="0.3">
      <c r="A313" s="17"/>
      <c r="B313" s="18"/>
      <c r="C313" s="19"/>
      <c r="D313" s="20"/>
      <c r="E313" s="42"/>
      <c r="F313" s="42"/>
      <c r="G313" s="42"/>
    </row>
    <row r="314" spans="1:7" ht="37.5" customHeight="1" x14ac:dyDescent="0.3">
      <c r="A314" s="17"/>
      <c r="B314" s="18"/>
      <c r="C314" s="19"/>
      <c r="D314" s="20"/>
      <c r="E314" s="42"/>
      <c r="F314" s="42"/>
      <c r="G314" s="42"/>
    </row>
    <row r="315" spans="1:7" ht="37.5" customHeight="1" x14ac:dyDescent="0.3">
      <c r="A315" s="17"/>
      <c r="B315" s="18"/>
      <c r="C315" s="19"/>
      <c r="D315" s="20"/>
      <c r="E315" s="42"/>
      <c r="F315" s="42"/>
      <c r="G315" s="42"/>
    </row>
    <row r="316" spans="1:7" ht="18.75" customHeight="1" x14ac:dyDescent="0.3">
      <c r="A316" s="17"/>
      <c r="B316" s="18"/>
      <c r="C316" s="19"/>
      <c r="D316" s="20"/>
      <c r="E316" s="42"/>
      <c r="F316" s="42"/>
      <c r="G316" s="42"/>
    </row>
    <row r="317" spans="1:7" ht="56.25" customHeight="1" x14ac:dyDescent="0.3">
      <c r="A317" s="21"/>
      <c r="B317" s="22"/>
      <c r="C317" s="23"/>
      <c r="D317" s="24"/>
      <c r="E317" s="42"/>
      <c r="F317" s="42"/>
      <c r="G317" s="42"/>
    </row>
    <row r="318" spans="1:7" ht="56.25" customHeight="1" x14ac:dyDescent="0.3">
      <c r="A318" s="17"/>
      <c r="B318" s="18"/>
      <c r="C318" s="19"/>
      <c r="D318" s="20"/>
      <c r="E318" s="42"/>
      <c r="F318" s="42"/>
      <c r="G318" s="42"/>
    </row>
    <row r="319" spans="1:7" ht="75" customHeight="1" x14ac:dyDescent="0.3">
      <c r="A319" s="17"/>
      <c r="B319" s="18"/>
      <c r="C319" s="19"/>
      <c r="D319" s="20"/>
      <c r="E319" s="42"/>
      <c r="F319" s="42"/>
      <c r="G319" s="42"/>
    </row>
    <row r="320" spans="1:7" ht="37.5" customHeight="1" x14ac:dyDescent="0.3">
      <c r="A320" s="17"/>
      <c r="B320" s="18"/>
      <c r="C320" s="19"/>
      <c r="D320" s="20"/>
      <c r="E320" s="42"/>
      <c r="F320" s="42"/>
      <c r="G320" s="42"/>
    </row>
    <row r="321" spans="1:7" ht="37.5" customHeight="1" x14ac:dyDescent="0.3">
      <c r="A321" s="17"/>
      <c r="B321" s="18"/>
      <c r="C321" s="19"/>
      <c r="D321" s="20"/>
      <c r="E321" s="42"/>
      <c r="F321" s="42"/>
      <c r="G321" s="42"/>
    </row>
    <row r="322" spans="1:7" ht="131.25" customHeight="1" x14ac:dyDescent="0.3">
      <c r="A322" s="17"/>
      <c r="B322" s="18"/>
      <c r="C322" s="19"/>
      <c r="D322" s="20"/>
      <c r="E322" s="42"/>
      <c r="F322" s="42"/>
      <c r="G322" s="42"/>
    </row>
    <row r="323" spans="1:7" ht="56.25" customHeight="1" x14ac:dyDescent="0.3">
      <c r="A323" s="17"/>
      <c r="B323" s="18"/>
      <c r="C323" s="19"/>
      <c r="D323" s="20"/>
      <c r="E323" s="42"/>
      <c r="F323" s="42"/>
      <c r="G323" s="42"/>
    </row>
    <row r="324" spans="1:7" ht="18.75" customHeight="1" x14ac:dyDescent="0.3">
      <c r="A324" s="17"/>
      <c r="B324" s="18"/>
      <c r="C324" s="19"/>
      <c r="D324" s="20"/>
      <c r="E324" s="42"/>
      <c r="F324" s="42"/>
      <c r="G324" s="42"/>
    </row>
    <row r="325" spans="1:7" ht="168.75" customHeight="1" x14ac:dyDescent="0.3">
      <c r="A325" s="17"/>
      <c r="B325" s="18"/>
      <c r="C325" s="19"/>
      <c r="D325" s="20"/>
      <c r="E325" s="42"/>
      <c r="F325" s="42"/>
      <c r="G325" s="42"/>
    </row>
    <row r="326" spans="1:7" ht="56.25" customHeight="1" x14ac:dyDescent="0.3">
      <c r="A326" s="17"/>
      <c r="B326" s="18"/>
      <c r="C326" s="19"/>
      <c r="D326" s="20"/>
      <c r="E326" s="42"/>
      <c r="F326" s="42"/>
      <c r="G326" s="42"/>
    </row>
    <row r="327" spans="1:7" ht="18.75" customHeight="1" x14ac:dyDescent="0.3">
      <c r="A327" s="17"/>
      <c r="B327" s="18"/>
      <c r="C327" s="19"/>
      <c r="D327" s="20"/>
      <c r="E327" s="42"/>
      <c r="F327" s="42"/>
      <c r="G327" s="42"/>
    </row>
    <row r="328" spans="1:7" ht="75" customHeight="1" x14ac:dyDescent="0.3">
      <c r="A328" s="17"/>
      <c r="B328" s="18"/>
      <c r="C328" s="19"/>
      <c r="D328" s="20"/>
      <c r="E328" s="42"/>
      <c r="F328" s="42"/>
      <c r="G328" s="42"/>
    </row>
    <row r="329" spans="1:7" ht="93.75" customHeight="1" x14ac:dyDescent="0.3">
      <c r="A329" s="17"/>
      <c r="B329" s="18"/>
      <c r="C329" s="19"/>
      <c r="D329" s="20"/>
      <c r="E329" s="42"/>
      <c r="F329" s="42"/>
      <c r="G329" s="42"/>
    </row>
    <row r="330" spans="1:7" ht="37.5" customHeight="1" x14ac:dyDescent="0.3">
      <c r="A330" s="17"/>
      <c r="B330" s="18"/>
      <c r="C330" s="19"/>
      <c r="D330" s="20"/>
      <c r="E330" s="42"/>
      <c r="F330" s="42"/>
      <c r="G330" s="42"/>
    </row>
    <row r="331" spans="1:7" ht="37.5" customHeight="1" x14ac:dyDescent="0.3">
      <c r="A331" s="17"/>
      <c r="B331" s="18"/>
      <c r="C331" s="19"/>
      <c r="D331" s="20"/>
      <c r="E331" s="42"/>
      <c r="F331" s="42"/>
      <c r="G331" s="42"/>
    </row>
    <row r="332" spans="1:7" ht="18.75" customHeight="1" x14ac:dyDescent="0.3">
      <c r="A332" s="17"/>
      <c r="B332" s="18"/>
      <c r="C332" s="19"/>
      <c r="D332" s="20"/>
      <c r="E332" s="42"/>
      <c r="F332" s="42"/>
      <c r="G332" s="42"/>
    </row>
    <row r="333" spans="1:7" ht="56.25" customHeight="1" x14ac:dyDescent="0.3">
      <c r="A333" s="17"/>
      <c r="B333" s="18"/>
      <c r="C333" s="19"/>
      <c r="D333" s="20"/>
      <c r="E333" s="42"/>
      <c r="F333" s="42"/>
      <c r="G333" s="42"/>
    </row>
    <row r="334" spans="1:7" ht="56.25" customHeight="1" x14ac:dyDescent="0.3">
      <c r="A334" s="21"/>
      <c r="B334" s="22"/>
      <c r="C334" s="23"/>
      <c r="D334" s="24"/>
      <c r="E334" s="42"/>
      <c r="F334" s="42"/>
      <c r="G334" s="42"/>
    </row>
    <row r="335" spans="1:7" ht="56.25" customHeight="1" x14ac:dyDescent="0.3">
      <c r="A335" s="17"/>
      <c r="B335" s="18"/>
      <c r="C335" s="19"/>
      <c r="D335" s="20"/>
      <c r="E335" s="42"/>
      <c r="F335" s="42"/>
      <c r="G335" s="42"/>
    </row>
    <row r="336" spans="1:7" ht="37.5" customHeight="1" x14ac:dyDescent="0.3">
      <c r="A336" s="17"/>
      <c r="B336" s="18"/>
      <c r="C336" s="19"/>
      <c r="D336" s="20"/>
      <c r="E336" s="42"/>
      <c r="F336" s="42"/>
      <c r="G336" s="42"/>
    </row>
    <row r="337" spans="1:7" ht="56.25" customHeight="1" x14ac:dyDescent="0.3">
      <c r="A337" s="17"/>
      <c r="B337" s="18"/>
      <c r="C337" s="19"/>
      <c r="D337" s="20"/>
      <c r="E337" s="42"/>
      <c r="F337" s="42"/>
      <c r="G337" s="42"/>
    </row>
    <row r="338" spans="1:7" ht="75" customHeight="1" x14ac:dyDescent="0.3">
      <c r="A338" s="21"/>
      <c r="B338" s="22"/>
      <c r="C338" s="23"/>
      <c r="D338" s="24"/>
      <c r="E338" s="42"/>
      <c r="F338" s="42"/>
      <c r="G338" s="42"/>
    </row>
    <row r="339" spans="1:7" ht="93.75" customHeight="1" x14ac:dyDescent="0.3">
      <c r="A339" s="17"/>
      <c r="B339" s="18"/>
      <c r="C339" s="19"/>
      <c r="D339" s="20"/>
      <c r="E339" s="42"/>
      <c r="F339" s="42"/>
      <c r="G339" s="42"/>
    </row>
    <row r="340" spans="1:7" ht="37.5" customHeight="1" x14ac:dyDescent="0.3">
      <c r="A340" s="17"/>
      <c r="B340" s="18"/>
      <c r="C340" s="19"/>
      <c r="D340" s="20"/>
      <c r="E340" s="42"/>
      <c r="F340" s="42"/>
      <c r="G340" s="42"/>
    </row>
    <row r="341" spans="1:7" ht="37.5" customHeight="1" x14ac:dyDescent="0.3">
      <c r="A341" s="17"/>
      <c r="B341" s="18"/>
      <c r="C341" s="19"/>
      <c r="D341" s="20"/>
      <c r="E341" s="42"/>
      <c r="F341" s="42"/>
      <c r="G341" s="42"/>
    </row>
    <row r="342" spans="1:7" ht="37.5" customHeight="1" x14ac:dyDescent="0.3">
      <c r="A342" s="17"/>
      <c r="B342" s="18"/>
      <c r="C342" s="19"/>
      <c r="D342" s="20"/>
      <c r="E342" s="42"/>
      <c r="F342" s="42"/>
      <c r="G342" s="42"/>
    </row>
    <row r="343" spans="1:7" ht="18.75" customHeight="1" x14ac:dyDescent="0.3">
      <c r="A343" s="17"/>
      <c r="B343" s="18"/>
      <c r="C343" s="19"/>
      <c r="D343" s="20"/>
      <c r="E343" s="42"/>
      <c r="F343" s="42"/>
      <c r="G343" s="42"/>
    </row>
    <row r="344" spans="1:7" ht="18.75" customHeight="1" x14ac:dyDescent="0.3">
      <c r="A344" s="17"/>
      <c r="B344" s="18"/>
      <c r="C344" s="19"/>
      <c r="D344" s="20"/>
      <c r="E344" s="42"/>
      <c r="F344" s="42"/>
      <c r="G344" s="42"/>
    </row>
    <row r="345" spans="1:7" ht="56.25" customHeight="1" x14ac:dyDescent="0.3">
      <c r="A345" s="21"/>
      <c r="B345" s="22"/>
      <c r="C345" s="23"/>
      <c r="D345" s="24"/>
      <c r="E345" s="42"/>
      <c r="F345" s="42"/>
      <c r="G345" s="42"/>
    </row>
    <row r="346" spans="1:7" ht="75" customHeight="1" x14ac:dyDescent="0.3">
      <c r="A346" s="17"/>
      <c r="B346" s="18"/>
      <c r="C346" s="19"/>
      <c r="D346" s="20"/>
      <c r="E346" s="42"/>
      <c r="F346" s="42"/>
      <c r="G346" s="42"/>
    </row>
    <row r="347" spans="1:7" ht="93.75" customHeight="1" x14ac:dyDescent="0.3">
      <c r="A347" s="17"/>
      <c r="B347" s="18"/>
      <c r="C347" s="19"/>
      <c r="D347" s="20"/>
      <c r="E347" s="42"/>
      <c r="F347" s="42"/>
      <c r="G347" s="42"/>
    </row>
    <row r="348" spans="1:7" ht="37.5" customHeight="1" x14ac:dyDescent="0.3">
      <c r="A348" s="17"/>
      <c r="B348" s="18"/>
      <c r="C348" s="19"/>
      <c r="D348" s="20"/>
      <c r="E348" s="42"/>
      <c r="F348" s="42"/>
      <c r="G348" s="42"/>
    </row>
    <row r="349" spans="1:7" ht="37.5" customHeight="1" x14ac:dyDescent="0.3">
      <c r="A349" s="17"/>
      <c r="B349" s="18"/>
      <c r="C349" s="19"/>
      <c r="D349" s="20"/>
      <c r="E349" s="42"/>
      <c r="F349" s="42"/>
      <c r="G349" s="42"/>
    </row>
    <row r="350" spans="1:7" ht="168.75" customHeight="1" x14ac:dyDescent="0.3">
      <c r="A350" s="17"/>
      <c r="B350" s="18"/>
      <c r="C350" s="19"/>
      <c r="D350" s="20"/>
      <c r="E350" s="42"/>
      <c r="F350" s="42"/>
      <c r="G350" s="42"/>
    </row>
    <row r="351" spans="1:7" ht="37.5" customHeight="1" x14ac:dyDescent="0.3">
      <c r="A351" s="17"/>
      <c r="B351" s="18"/>
      <c r="C351" s="19"/>
      <c r="D351" s="20"/>
      <c r="E351" s="42"/>
      <c r="F351" s="42"/>
      <c r="G351" s="42"/>
    </row>
    <row r="352" spans="1:7" ht="37.5" customHeight="1" x14ac:dyDescent="0.3">
      <c r="A352" s="17"/>
      <c r="B352" s="18"/>
      <c r="C352" s="19"/>
      <c r="D352" s="20"/>
      <c r="E352" s="42"/>
      <c r="F352" s="42"/>
      <c r="G352" s="42"/>
    </row>
    <row r="353" spans="1:7" ht="18.75" customHeight="1" x14ac:dyDescent="0.3">
      <c r="A353" s="17"/>
      <c r="B353" s="18"/>
      <c r="C353" s="19"/>
      <c r="D353" s="20"/>
      <c r="E353" s="42"/>
      <c r="F353" s="42"/>
      <c r="G353" s="42"/>
    </row>
    <row r="354" spans="1:7" ht="18.75" customHeight="1" x14ac:dyDescent="0.3">
      <c r="A354" s="17"/>
      <c r="B354" s="18"/>
      <c r="C354" s="19"/>
      <c r="D354" s="20"/>
      <c r="E354" s="42"/>
      <c r="F354" s="42"/>
      <c r="G354" s="42"/>
    </row>
    <row r="355" spans="1:7" ht="75" customHeight="1" x14ac:dyDescent="0.3">
      <c r="A355" s="17"/>
      <c r="B355" s="18"/>
      <c r="C355" s="19"/>
      <c r="D355" s="20"/>
      <c r="E355" s="42"/>
      <c r="F355" s="42"/>
      <c r="G355" s="42"/>
    </row>
    <row r="356" spans="1:7" ht="93.75" customHeight="1" x14ac:dyDescent="0.3">
      <c r="A356" s="17"/>
      <c r="B356" s="18"/>
      <c r="C356" s="19"/>
      <c r="D356" s="20"/>
      <c r="E356" s="42"/>
      <c r="F356" s="42"/>
      <c r="G356" s="42"/>
    </row>
    <row r="357" spans="1:7" ht="37.5" customHeight="1" x14ac:dyDescent="0.3">
      <c r="A357" s="17"/>
      <c r="B357" s="18"/>
      <c r="C357" s="19"/>
      <c r="D357" s="20"/>
      <c r="E357" s="42"/>
      <c r="F357" s="42"/>
      <c r="G357" s="42"/>
    </row>
    <row r="358" spans="1:7" ht="37.5" customHeight="1" x14ac:dyDescent="0.3">
      <c r="A358" s="17"/>
      <c r="B358" s="18"/>
      <c r="C358" s="19"/>
      <c r="D358" s="20"/>
      <c r="E358" s="42"/>
      <c r="F358" s="42"/>
      <c r="G358" s="42"/>
    </row>
    <row r="359" spans="1:7" ht="59.25" customHeight="1" x14ac:dyDescent="0.2">
      <c r="A359" s="25"/>
      <c r="B359" s="26"/>
      <c r="C359" s="27"/>
      <c r="D359" s="28"/>
      <c r="E359" s="42"/>
      <c r="F359" s="42"/>
      <c r="G359" s="42"/>
    </row>
    <row r="360" spans="1:7" ht="84.75" customHeight="1" x14ac:dyDescent="0.2">
      <c r="A360" s="29"/>
      <c r="B360" s="30"/>
      <c r="C360" s="31"/>
      <c r="D360" s="32"/>
      <c r="E360" s="42"/>
      <c r="F360" s="42"/>
      <c r="G360" s="42"/>
    </row>
    <row r="361" spans="1:7" ht="37.5" customHeight="1" x14ac:dyDescent="0.2">
      <c r="A361" s="29"/>
      <c r="B361" s="30"/>
      <c r="C361" s="31"/>
      <c r="D361" s="32"/>
      <c r="E361" s="42"/>
      <c r="F361" s="42"/>
      <c r="G361" s="42"/>
    </row>
    <row r="362" spans="1:7" ht="41.25" customHeight="1" x14ac:dyDescent="0.2">
      <c r="A362" s="29"/>
      <c r="B362" s="30"/>
      <c r="C362" s="31"/>
      <c r="D362" s="32"/>
      <c r="E362" s="42"/>
      <c r="F362" s="42"/>
      <c r="G362" s="42"/>
    </row>
    <row r="363" spans="1:7" ht="99.6" customHeight="1" x14ac:dyDescent="0.3">
      <c r="A363" s="21"/>
      <c r="B363" s="22"/>
      <c r="C363" s="23"/>
      <c r="D363" s="24"/>
      <c r="E363" s="42"/>
      <c r="F363" s="42"/>
      <c r="G363" s="42"/>
    </row>
    <row r="364" spans="1:7" ht="93.75" customHeight="1" x14ac:dyDescent="0.3">
      <c r="A364" s="17"/>
      <c r="B364" s="18"/>
      <c r="C364" s="19"/>
      <c r="D364" s="20"/>
      <c r="E364" s="42"/>
      <c r="F364" s="42"/>
      <c r="G364" s="42"/>
    </row>
    <row r="365" spans="1:7" ht="93.75" customHeight="1" x14ac:dyDescent="0.3">
      <c r="A365" s="17"/>
      <c r="B365" s="18"/>
      <c r="C365" s="19"/>
      <c r="D365" s="20"/>
      <c r="E365" s="42"/>
      <c r="F365" s="42"/>
      <c r="G365" s="42"/>
    </row>
    <row r="366" spans="1:7" ht="37.5" customHeight="1" x14ac:dyDescent="0.3">
      <c r="A366" s="17"/>
      <c r="B366" s="18"/>
      <c r="C366" s="19"/>
      <c r="D366" s="20"/>
      <c r="E366" s="42"/>
      <c r="F366" s="42"/>
      <c r="G366" s="42"/>
    </row>
    <row r="367" spans="1:7" ht="131.25" customHeight="1" x14ac:dyDescent="0.3">
      <c r="A367" s="17"/>
      <c r="B367" s="18"/>
      <c r="C367" s="19"/>
      <c r="D367" s="20"/>
      <c r="E367" s="42"/>
      <c r="F367" s="42"/>
      <c r="G367" s="42"/>
    </row>
    <row r="368" spans="1:7" ht="93.75" customHeight="1" x14ac:dyDescent="0.3">
      <c r="A368" s="17"/>
      <c r="B368" s="18"/>
      <c r="C368" s="19"/>
      <c r="D368" s="20"/>
      <c r="E368" s="42"/>
      <c r="F368" s="42"/>
      <c r="G368" s="42"/>
    </row>
    <row r="369" spans="1:7" ht="37.5" customHeight="1" x14ac:dyDescent="0.3">
      <c r="A369" s="17"/>
      <c r="B369" s="18"/>
      <c r="C369" s="19"/>
      <c r="D369" s="20"/>
      <c r="E369" s="42"/>
      <c r="F369" s="42"/>
      <c r="G369" s="42"/>
    </row>
    <row r="370" spans="1:7" ht="112.5" customHeight="1" x14ac:dyDescent="0.3">
      <c r="A370" s="17"/>
      <c r="B370" s="18"/>
      <c r="C370" s="19"/>
      <c r="D370" s="20"/>
      <c r="E370" s="42"/>
      <c r="F370" s="42"/>
      <c r="G370" s="42"/>
    </row>
    <row r="371" spans="1:7" ht="93.75" customHeight="1" x14ac:dyDescent="0.3">
      <c r="A371" s="17"/>
      <c r="B371" s="18"/>
      <c r="C371" s="19"/>
      <c r="D371" s="20"/>
      <c r="E371" s="42"/>
      <c r="F371" s="42"/>
      <c r="G371" s="42"/>
    </row>
    <row r="372" spans="1:7" ht="37.5" customHeight="1" x14ac:dyDescent="0.3">
      <c r="A372" s="17"/>
      <c r="B372" s="18"/>
      <c r="C372" s="19"/>
      <c r="D372" s="20"/>
      <c r="E372" s="42"/>
      <c r="F372" s="42"/>
      <c r="G372" s="42"/>
    </row>
    <row r="373" spans="1:7" ht="93.75" customHeight="1" x14ac:dyDescent="0.3">
      <c r="A373" s="17"/>
      <c r="B373" s="18"/>
      <c r="C373" s="19"/>
      <c r="D373" s="20"/>
      <c r="E373" s="42"/>
      <c r="F373" s="42"/>
      <c r="G373" s="42"/>
    </row>
    <row r="374" spans="1:7" ht="93.75" customHeight="1" x14ac:dyDescent="0.3">
      <c r="A374" s="17"/>
      <c r="B374" s="18"/>
      <c r="C374" s="19"/>
      <c r="D374" s="20"/>
      <c r="E374" s="42"/>
      <c r="F374" s="42"/>
      <c r="G374" s="42"/>
    </row>
    <row r="375" spans="1:7" ht="37.5" customHeight="1" x14ac:dyDescent="0.3">
      <c r="A375" s="17"/>
      <c r="B375" s="18"/>
      <c r="C375" s="19"/>
      <c r="D375" s="20"/>
      <c r="E375" s="42"/>
      <c r="F375" s="42"/>
      <c r="G375" s="42"/>
    </row>
    <row r="376" spans="1:7" ht="37.5" customHeight="1" x14ac:dyDescent="0.3">
      <c r="A376" s="17"/>
      <c r="B376" s="18"/>
      <c r="C376" s="19"/>
      <c r="D376" s="20"/>
      <c r="E376" s="42"/>
      <c r="F376" s="42"/>
      <c r="G376" s="42"/>
    </row>
    <row r="377" spans="1:7" ht="37.5" customHeight="1" x14ac:dyDescent="0.3">
      <c r="A377" s="17"/>
      <c r="B377" s="18"/>
      <c r="C377" s="19"/>
      <c r="D377" s="20"/>
      <c r="E377" s="42"/>
      <c r="F377" s="42"/>
      <c r="G377" s="42"/>
    </row>
    <row r="378" spans="1:7" ht="18.75" customHeight="1" x14ac:dyDescent="0.3">
      <c r="A378" s="17"/>
      <c r="B378" s="18"/>
      <c r="C378" s="19"/>
      <c r="D378" s="20"/>
      <c r="E378" s="42"/>
      <c r="F378" s="42"/>
      <c r="G378" s="42"/>
    </row>
    <row r="379" spans="1:7" ht="18.75" customHeight="1" x14ac:dyDescent="0.3">
      <c r="A379" s="17"/>
      <c r="B379" s="18"/>
      <c r="C379" s="19"/>
      <c r="D379" s="20"/>
      <c r="E379" s="42"/>
      <c r="F379" s="42"/>
      <c r="G379" s="42"/>
    </row>
    <row r="380" spans="1:7" ht="93.75" customHeight="1" x14ac:dyDescent="0.3">
      <c r="A380" s="17"/>
      <c r="B380" s="18"/>
      <c r="C380" s="19"/>
      <c r="D380" s="20"/>
      <c r="E380" s="42"/>
      <c r="F380" s="42"/>
      <c r="G380" s="42"/>
    </row>
    <row r="381" spans="1:7" ht="93.75" customHeight="1" x14ac:dyDescent="0.3">
      <c r="A381" s="17"/>
      <c r="B381" s="18"/>
      <c r="C381" s="19"/>
      <c r="D381" s="20"/>
      <c r="E381" s="42"/>
      <c r="F381" s="42"/>
      <c r="G381" s="42"/>
    </row>
    <row r="382" spans="1:7" ht="37.5" customHeight="1" x14ac:dyDescent="0.3">
      <c r="A382" s="17"/>
      <c r="B382" s="18"/>
      <c r="C382" s="19"/>
      <c r="D382" s="20"/>
      <c r="E382" s="42"/>
      <c r="F382" s="42"/>
      <c r="G382" s="42"/>
    </row>
    <row r="383" spans="1:7" ht="37.5" customHeight="1" x14ac:dyDescent="0.3">
      <c r="A383" s="17"/>
      <c r="B383" s="18"/>
      <c r="C383" s="19"/>
      <c r="D383" s="20"/>
      <c r="E383" s="42"/>
      <c r="F383" s="42"/>
      <c r="G383" s="42"/>
    </row>
    <row r="384" spans="1:7" ht="37.5" customHeight="1" x14ac:dyDescent="0.3">
      <c r="A384" s="17"/>
      <c r="B384" s="18"/>
      <c r="C384" s="19"/>
      <c r="D384" s="20"/>
      <c r="E384" s="42"/>
      <c r="F384" s="42"/>
      <c r="G384" s="42"/>
    </row>
    <row r="385" spans="1:7" ht="75" customHeight="1" x14ac:dyDescent="0.3">
      <c r="A385" s="21"/>
      <c r="B385" s="22"/>
      <c r="C385" s="23"/>
      <c r="D385" s="24"/>
      <c r="E385" s="42"/>
      <c r="F385" s="42"/>
      <c r="G385" s="42"/>
    </row>
    <row r="386" spans="1:7" ht="93.75" customHeight="1" x14ac:dyDescent="0.3">
      <c r="A386" s="17"/>
      <c r="B386" s="18"/>
      <c r="C386" s="19"/>
      <c r="D386" s="20"/>
      <c r="E386" s="42"/>
      <c r="F386" s="42"/>
      <c r="G386" s="42"/>
    </row>
    <row r="387" spans="1:7" ht="37.5" customHeight="1" x14ac:dyDescent="0.3">
      <c r="A387" s="17"/>
      <c r="B387" s="18"/>
      <c r="C387" s="19"/>
      <c r="D387" s="20"/>
      <c r="E387" s="42"/>
      <c r="F387" s="42"/>
      <c r="G387" s="42"/>
    </row>
    <row r="388" spans="1:7" ht="18.75" customHeight="1" x14ac:dyDescent="0.3">
      <c r="A388" s="17"/>
      <c r="B388" s="18"/>
      <c r="C388" s="19"/>
      <c r="D388" s="20"/>
      <c r="E388" s="42"/>
      <c r="F388" s="42"/>
      <c r="G388" s="42"/>
    </row>
    <row r="389" spans="1:7" ht="37.5" customHeight="1" x14ac:dyDescent="0.3">
      <c r="A389" s="21"/>
      <c r="B389" s="22"/>
      <c r="C389" s="23"/>
      <c r="D389" s="24"/>
      <c r="E389" s="42"/>
      <c r="F389" s="42"/>
      <c r="G389" s="42"/>
    </row>
    <row r="390" spans="1:7" ht="56.25" customHeight="1" x14ac:dyDescent="0.3">
      <c r="A390" s="17"/>
      <c r="B390" s="18"/>
      <c r="C390" s="19"/>
      <c r="D390" s="20"/>
      <c r="E390" s="42"/>
      <c r="F390" s="42"/>
      <c r="G390" s="42"/>
    </row>
    <row r="391" spans="1:7" ht="37.5" customHeight="1" x14ac:dyDescent="0.3">
      <c r="A391" s="17"/>
      <c r="B391" s="18"/>
      <c r="C391" s="19"/>
      <c r="D391" s="20"/>
      <c r="E391" s="42"/>
      <c r="F391" s="42"/>
      <c r="G391" s="42"/>
    </row>
    <row r="392" spans="1:7" ht="18.75" customHeight="1" x14ac:dyDescent="0.3">
      <c r="A392" s="17"/>
      <c r="B392" s="18"/>
      <c r="C392" s="19"/>
      <c r="D392" s="20"/>
      <c r="E392" s="42"/>
      <c r="F392" s="42"/>
      <c r="G392" s="42"/>
    </row>
    <row r="393" spans="1:7" ht="56.25" customHeight="1" x14ac:dyDescent="0.3">
      <c r="A393" s="21"/>
      <c r="B393" s="22"/>
      <c r="C393" s="23"/>
      <c r="D393" s="24"/>
      <c r="E393" s="42"/>
      <c r="F393" s="42"/>
      <c r="G393" s="42"/>
    </row>
    <row r="394" spans="1:7" ht="75" customHeight="1" x14ac:dyDescent="0.3">
      <c r="A394" s="17"/>
      <c r="B394" s="18"/>
      <c r="C394" s="19"/>
      <c r="D394" s="20"/>
      <c r="E394" s="42"/>
      <c r="F394" s="42"/>
      <c r="G394" s="42"/>
    </row>
    <row r="395" spans="1:7" ht="93.75" customHeight="1" x14ac:dyDescent="0.3">
      <c r="A395" s="17"/>
      <c r="B395" s="18"/>
      <c r="C395" s="19"/>
      <c r="D395" s="20"/>
      <c r="E395" s="42"/>
      <c r="F395" s="42"/>
      <c r="G395" s="42"/>
    </row>
    <row r="396" spans="1:7" ht="37.5" customHeight="1" x14ac:dyDescent="0.3">
      <c r="A396" s="17"/>
      <c r="B396" s="18"/>
      <c r="C396" s="19"/>
      <c r="D396" s="20"/>
      <c r="E396" s="42"/>
      <c r="F396" s="42"/>
      <c r="G396" s="42"/>
    </row>
    <row r="397" spans="1:7" ht="93.75" customHeight="1" x14ac:dyDescent="0.3">
      <c r="A397" s="17"/>
      <c r="B397" s="18"/>
      <c r="C397" s="19"/>
      <c r="D397" s="20"/>
      <c r="E397" s="42"/>
      <c r="F397" s="42"/>
      <c r="G397" s="42"/>
    </row>
    <row r="398" spans="1:7" ht="93.75" customHeight="1" x14ac:dyDescent="0.3">
      <c r="A398" s="17"/>
      <c r="B398" s="18"/>
      <c r="C398" s="19"/>
      <c r="D398" s="20"/>
      <c r="E398" s="42"/>
      <c r="F398" s="42"/>
      <c r="G398" s="42"/>
    </row>
    <row r="399" spans="1:7" ht="37.5" customHeight="1" x14ac:dyDescent="0.3">
      <c r="A399" s="17"/>
      <c r="B399" s="18"/>
      <c r="C399" s="19"/>
      <c r="D399" s="20"/>
      <c r="E399" s="42"/>
      <c r="F399" s="42"/>
      <c r="G399" s="42"/>
    </row>
    <row r="400" spans="1:7" ht="37.5" customHeight="1" x14ac:dyDescent="0.3">
      <c r="A400" s="17"/>
      <c r="B400" s="18"/>
      <c r="C400" s="19"/>
      <c r="D400" s="20"/>
      <c r="E400" s="42"/>
      <c r="F400" s="42"/>
      <c r="G400" s="42"/>
    </row>
    <row r="401" spans="1:7" ht="37.5" customHeight="1" x14ac:dyDescent="0.3">
      <c r="A401" s="17"/>
      <c r="B401" s="18"/>
      <c r="C401" s="19"/>
      <c r="D401" s="20"/>
      <c r="E401" s="42"/>
      <c r="F401" s="42"/>
      <c r="G401" s="42"/>
    </row>
    <row r="402" spans="1:7" ht="18.75" customHeight="1" x14ac:dyDescent="0.3">
      <c r="A402" s="17"/>
      <c r="B402" s="18"/>
      <c r="C402" s="19"/>
      <c r="D402" s="20"/>
      <c r="E402" s="42"/>
      <c r="F402" s="42"/>
      <c r="G402" s="42"/>
    </row>
    <row r="403" spans="1:7" ht="37.5" customHeight="1" x14ac:dyDescent="0.3">
      <c r="A403" s="17"/>
      <c r="B403" s="18"/>
      <c r="C403" s="19"/>
      <c r="D403" s="20"/>
      <c r="E403" s="42"/>
      <c r="F403" s="42"/>
      <c r="G403" s="42"/>
    </row>
    <row r="404" spans="1:7" ht="93.75" customHeight="1" x14ac:dyDescent="0.3">
      <c r="A404" s="17"/>
      <c r="B404" s="18"/>
      <c r="C404" s="19"/>
      <c r="D404" s="20"/>
      <c r="E404" s="42"/>
      <c r="F404" s="42"/>
      <c r="G404" s="42"/>
    </row>
    <row r="405" spans="1:7" ht="93.75" customHeight="1" x14ac:dyDescent="0.3">
      <c r="A405" s="17"/>
      <c r="B405" s="18"/>
      <c r="C405" s="19"/>
      <c r="D405" s="20"/>
      <c r="E405" s="42"/>
      <c r="F405" s="42"/>
      <c r="G405" s="42"/>
    </row>
    <row r="406" spans="1:7" ht="37.5" customHeight="1" x14ac:dyDescent="0.3">
      <c r="A406" s="17"/>
      <c r="B406" s="18"/>
      <c r="C406" s="19"/>
      <c r="D406" s="20"/>
      <c r="E406" s="42"/>
      <c r="F406" s="42"/>
      <c r="G406" s="42"/>
    </row>
    <row r="407" spans="1:7" ht="75" customHeight="1" x14ac:dyDescent="0.3">
      <c r="A407" s="17"/>
      <c r="B407" s="18"/>
      <c r="C407" s="19"/>
      <c r="D407" s="20"/>
      <c r="E407" s="42"/>
      <c r="F407" s="42"/>
      <c r="G407" s="42"/>
    </row>
    <row r="408" spans="1:7" ht="37.5" customHeight="1" x14ac:dyDescent="0.3">
      <c r="A408" s="17"/>
      <c r="B408" s="18"/>
      <c r="C408" s="19"/>
      <c r="D408" s="20"/>
      <c r="E408" s="42"/>
      <c r="F408" s="42"/>
      <c r="G408" s="42"/>
    </row>
    <row r="409" spans="1:7" ht="37.5" customHeight="1" x14ac:dyDescent="0.3">
      <c r="A409" s="17"/>
      <c r="B409" s="18"/>
      <c r="C409" s="19"/>
      <c r="D409" s="20"/>
      <c r="E409" s="42"/>
      <c r="F409" s="42"/>
      <c r="G409" s="42"/>
    </row>
    <row r="410" spans="1:7" ht="37.5" customHeight="1" x14ac:dyDescent="0.3">
      <c r="A410" s="17"/>
      <c r="B410" s="18"/>
      <c r="C410" s="19"/>
      <c r="D410" s="20"/>
      <c r="E410" s="42"/>
      <c r="F410" s="42"/>
      <c r="G410" s="42"/>
    </row>
    <row r="411" spans="1:7" ht="18.75" customHeight="1" x14ac:dyDescent="0.3">
      <c r="A411" s="17"/>
      <c r="B411" s="18"/>
      <c r="C411" s="19"/>
      <c r="D411" s="20"/>
      <c r="E411" s="42"/>
      <c r="F411" s="42"/>
      <c r="G411" s="42"/>
    </row>
    <row r="412" spans="1:7" ht="18.75" customHeight="1" x14ac:dyDescent="0.3">
      <c r="A412" s="17"/>
      <c r="B412" s="18"/>
      <c r="C412" s="19"/>
      <c r="D412" s="20"/>
      <c r="E412" s="42"/>
      <c r="F412" s="42"/>
      <c r="G412" s="42"/>
    </row>
    <row r="413" spans="1:7" ht="18.75" customHeight="1" x14ac:dyDescent="0.3">
      <c r="A413" s="17"/>
      <c r="B413" s="18"/>
      <c r="C413" s="19"/>
      <c r="D413" s="20"/>
      <c r="E413" s="42"/>
      <c r="F413" s="42"/>
      <c r="G413" s="42"/>
    </row>
    <row r="414" spans="1:7" ht="187.5" customHeight="1" x14ac:dyDescent="0.3">
      <c r="A414" s="17"/>
      <c r="B414" s="18"/>
      <c r="C414" s="19"/>
      <c r="D414" s="20"/>
      <c r="E414" s="42"/>
      <c r="F414" s="42"/>
      <c r="G414" s="42"/>
    </row>
    <row r="415" spans="1:7" ht="93.75" customHeight="1" x14ac:dyDescent="0.3">
      <c r="A415" s="17"/>
      <c r="B415" s="18"/>
      <c r="C415" s="19"/>
      <c r="D415" s="20"/>
      <c r="E415" s="42"/>
      <c r="F415" s="42"/>
      <c r="G415" s="42"/>
    </row>
    <row r="416" spans="1:7" ht="37.5" customHeight="1" x14ac:dyDescent="0.3">
      <c r="A416" s="17"/>
      <c r="B416" s="18"/>
      <c r="C416" s="19"/>
      <c r="D416" s="20"/>
      <c r="E416" s="42"/>
      <c r="F416" s="42"/>
      <c r="G416" s="42"/>
    </row>
    <row r="417" spans="1:7" ht="168.75" customHeight="1" x14ac:dyDescent="0.3">
      <c r="A417" s="17"/>
      <c r="B417" s="18"/>
      <c r="C417" s="19"/>
      <c r="D417" s="20"/>
      <c r="E417" s="42"/>
      <c r="F417" s="42"/>
      <c r="G417" s="42"/>
    </row>
    <row r="418" spans="1:7" ht="93.75" customHeight="1" x14ac:dyDescent="0.3">
      <c r="A418" s="17"/>
      <c r="B418" s="18"/>
      <c r="C418" s="19"/>
      <c r="D418" s="20"/>
      <c r="E418" s="42"/>
      <c r="F418" s="42"/>
      <c r="G418" s="42"/>
    </row>
    <row r="419" spans="1:7" ht="37.5" customHeight="1" x14ac:dyDescent="0.3">
      <c r="A419" s="17"/>
      <c r="B419" s="18"/>
      <c r="C419" s="19"/>
      <c r="D419" s="20"/>
      <c r="E419" s="42"/>
      <c r="F419" s="42"/>
      <c r="G419" s="42"/>
    </row>
    <row r="420" spans="1:7" ht="37.5" customHeight="1" x14ac:dyDescent="0.3">
      <c r="A420" s="17"/>
      <c r="B420" s="18"/>
      <c r="C420" s="19"/>
      <c r="D420" s="20"/>
      <c r="E420" s="42"/>
      <c r="F420" s="42"/>
      <c r="G420" s="42"/>
    </row>
    <row r="421" spans="1:7" ht="37.5" customHeight="1" x14ac:dyDescent="0.3">
      <c r="A421" s="17"/>
      <c r="B421" s="18"/>
      <c r="C421" s="19"/>
      <c r="D421" s="20"/>
      <c r="E421" s="42"/>
      <c r="F421" s="42"/>
      <c r="G421" s="42"/>
    </row>
    <row r="422" spans="1:7" ht="206.25" customHeight="1" x14ac:dyDescent="0.3">
      <c r="A422" s="17"/>
      <c r="B422" s="18"/>
      <c r="C422" s="19"/>
      <c r="D422" s="20"/>
      <c r="E422" s="42"/>
      <c r="F422" s="42"/>
      <c r="G422" s="42"/>
    </row>
    <row r="423" spans="1:7" ht="37.5" customHeight="1" x14ac:dyDescent="0.3">
      <c r="A423" s="17"/>
      <c r="B423" s="18"/>
      <c r="C423" s="19"/>
      <c r="D423" s="20"/>
      <c r="E423" s="42"/>
      <c r="F423" s="42"/>
      <c r="G423" s="42"/>
    </row>
    <row r="424" spans="1:7" ht="37.5" customHeight="1" x14ac:dyDescent="0.3">
      <c r="A424" s="17"/>
      <c r="B424" s="18"/>
      <c r="C424" s="19"/>
      <c r="D424" s="20"/>
      <c r="E424" s="42"/>
      <c r="F424" s="42"/>
      <c r="G424" s="42"/>
    </row>
    <row r="425" spans="1:7" ht="187.5" customHeight="1" x14ac:dyDescent="0.3">
      <c r="A425" s="17"/>
      <c r="B425" s="18"/>
      <c r="C425" s="19"/>
      <c r="D425" s="20"/>
      <c r="E425" s="42"/>
      <c r="F425" s="42"/>
      <c r="G425" s="42"/>
    </row>
    <row r="426" spans="1:7" ht="93.75" customHeight="1" x14ac:dyDescent="0.3">
      <c r="A426" s="17"/>
      <c r="B426" s="18"/>
      <c r="C426" s="19"/>
      <c r="D426" s="20"/>
      <c r="E426" s="42"/>
      <c r="F426" s="42"/>
      <c r="G426" s="42"/>
    </row>
    <row r="427" spans="1:7" ht="37.5" customHeight="1" x14ac:dyDescent="0.3">
      <c r="A427" s="17"/>
      <c r="B427" s="18"/>
      <c r="C427" s="19"/>
      <c r="D427" s="20"/>
      <c r="E427" s="42"/>
      <c r="F427" s="42"/>
      <c r="G427" s="42"/>
    </row>
    <row r="428" spans="1:7" ht="37.5" customHeight="1" x14ac:dyDescent="0.3">
      <c r="A428" s="17"/>
      <c r="B428" s="18"/>
      <c r="C428" s="19"/>
      <c r="D428" s="20"/>
      <c r="E428" s="42"/>
      <c r="F428" s="42"/>
      <c r="G428" s="42"/>
    </row>
    <row r="429" spans="1:7" ht="37.5" customHeight="1" x14ac:dyDescent="0.3">
      <c r="A429" s="17"/>
      <c r="B429" s="18"/>
      <c r="C429" s="19"/>
      <c r="D429" s="20"/>
      <c r="E429" s="42"/>
      <c r="F429" s="42"/>
      <c r="G429" s="42"/>
    </row>
    <row r="430" spans="1:7" ht="168.75" customHeight="1" x14ac:dyDescent="0.3">
      <c r="A430" s="17"/>
      <c r="B430" s="18"/>
      <c r="C430" s="19"/>
      <c r="D430" s="20"/>
      <c r="E430" s="42"/>
      <c r="F430" s="42"/>
      <c r="G430" s="42"/>
    </row>
    <row r="431" spans="1:7" ht="93.75" customHeight="1" x14ac:dyDescent="0.3">
      <c r="A431" s="17"/>
      <c r="B431" s="18"/>
      <c r="C431" s="19"/>
      <c r="D431" s="20"/>
      <c r="E431" s="42"/>
      <c r="F431" s="42"/>
      <c r="G431" s="42"/>
    </row>
    <row r="432" spans="1:7" ht="37.5" customHeight="1" x14ac:dyDescent="0.3">
      <c r="A432" s="17"/>
      <c r="B432" s="18"/>
      <c r="C432" s="19"/>
      <c r="D432" s="20"/>
      <c r="E432" s="42"/>
      <c r="F432" s="42"/>
      <c r="G432" s="42"/>
    </row>
    <row r="433" spans="1:7" ht="37.5" customHeight="1" x14ac:dyDescent="0.3">
      <c r="A433" s="17"/>
      <c r="B433" s="18"/>
      <c r="C433" s="19"/>
      <c r="D433" s="20"/>
      <c r="E433" s="42"/>
      <c r="F433" s="42"/>
      <c r="G433" s="42"/>
    </row>
    <row r="434" spans="1:7" ht="37.5" customHeight="1" x14ac:dyDescent="0.3">
      <c r="A434" s="17"/>
      <c r="B434" s="18"/>
      <c r="C434" s="19"/>
      <c r="D434" s="20"/>
      <c r="E434" s="42"/>
      <c r="F434" s="42"/>
      <c r="G434" s="42"/>
    </row>
    <row r="435" spans="1:7" ht="112.5" customHeight="1" x14ac:dyDescent="0.3">
      <c r="A435" s="17"/>
      <c r="B435" s="18"/>
      <c r="C435" s="19"/>
      <c r="D435" s="20"/>
      <c r="E435" s="42"/>
      <c r="F435" s="42"/>
      <c r="G435" s="42"/>
    </row>
    <row r="436" spans="1:7" ht="93.75" customHeight="1" x14ac:dyDescent="0.3">
      <c r="A436" s="17"/>
      <c r="B436" s="18"/>
      <c r="C436" s="19"/>
      <c r="D436" s="20"/>
      <c r="E436" s="42"/>
      <c r="F436" s="42"/>
      <c r="G436" s="42"/>
    </row>
    <row r="437" spans="1:7" ht="37.5" customHeight="1" x14ac:dyDescent="0.3">
      <c r="A437" s="17"/>
      <c r="B437" s="18"/>
      <c r="C437" s="19"/>
      <c r="D437" s="20"/>
      <c r="E437" s="42"/>
      <c r="F437" s="42"/>
      <c r="G437" s="42"/>
    </row>
    <row r="438" spans="1:7" ht="37.5" customHeight="1" x14ac:dyDescent="0.3">
      <c r="A438" s="17"/>
      <c r="B438" s="18"/>
      <c r="C438" s="19"/>
      <c r="D438" s="20"/>
      <c r="E438" s="42"/>
      <c r="F438" s="42"/>
      <c r="G438" s="42"/>
    </row>
    <row r="439" spans="1:7" ht="37.5" customHeight="1" x14ac:dyDescent="0.3">
      <c r="A439" s="17"/>
      <c r="B439" s="18"/>
      <c r="C439" s="19"/>
      <c r="D439" s="20"/>
      <c r="E439" s="42"/>
      <c r="F439" s="42"/>
      <c r="G439" s="42"/>
    </row>
    <row r="440" spans="1:7" ht="131.25" customHeight="1" x14ac:dyDescent="0.3">
      <c r="A440" s="17"/>
      <c r="B440" s="18"/>
      <c r="C440" s="19"/>
      <c r="D440" s="20"/>
      <c r="E440" s="42"/>
      <c r="F440" s="42"/>
      <c r="G440" s="42"/>
    </row>
    <row r="441" spans="1:7" ht="93.75" customHeight="1" x14ac:dyDescent="0.3">
      <c r="A441" s="17"/>
      <c r="B441" s="18"/>
      <c r="C441" s="19"/>
      <c r="D441" s="20"/>
      <c r="E441" s="42"/>
      <c r="F441" s="42"/>
      <c r="G441" s="42"/>
    </row>
    <row r="442" spans="1:7" ht="37.5" customHeight="1" x14ac:dyDescent="0.3">
      <c r="A442" s="17"/>
      <c r="B442" s="18"/>
      <c r="C442" s="19"/>
      <c r="D442" s="20"/>
      <c r="E442" s="42"/>
      <c r="F442" s="42"/>
      <c r="G442" s="42"/>
    </row>
    <row r="443" spans="1:7" ht="37.5" customHeight="1" x14ac:dyDescent="0.3">
      <c r="A443" s="17"/>
      <c r="B443" s="18"/>
      <c r="C443" s="19"/>
      <c r="D443" s="20"/>
      <c r="E443" s="42"/>
      <c r="F443" s="42"/>
      <c r="G443" s="42"/>
    </row>
    <row r="444" spans="1:7" ht="37.5" customHeight="1" x14ac:dyDescent="0.3">
      <c r="A444" s="17"/>
      <c r="B444" s="18"/>
      <c r="C444" s="19"/>
      <c r="D444" s="20"/>
      <c r="E444" s="42"/>
      <c r="F444" s="42"/>
      <c r="G444" s="42"/>
    </row>
    <row r="445" spans="1:7" ht="75" customHeight="1" x14ac:dyDescent="0.3">
      <c r="A445" s="21"/>
      <c r="B445" s="22"/>
      <c r="C445" s="23"/>
      <c r="D445" s="24"/>
      <c r="E445" s="42"/>
      <c r="F445" s="42"/>
      <c r="G445" s="42"/>
    </row>
    <row r="446" spans="1:7" ht="93.75" customHeight="1" x14ac:dyDescent="0.3">
      <c r="A446" s="17"/>
      <c r="B446" s="18"/>
      <c r="C446" s="19"/>
      <c r="D446" s="20"/>
      <c r="E446" s="42"/>
      <c r="F446" s="42"/>
      <c r="G446" s="42"/>
    </row>
    <row r="447" spans="1:7" ht="37.5" customHeight="1" x14ac:dyDescent="0.3">
      <c r="A447" s="17"/>
      <c r="B447" s="18"/>
      <c r="C447" s="19"/>
      <c r="D447" s="20"/>
      <c r="E447" s="42"/>
      <c r="F447" s="42"/>
      <c r="G447" s="42"/>
    </row>
    <row r="448" spans="1:7" ht="18.75" customHeight="1" x14ac:dyDescent="0.3">
      <c r="A448" s="17"/>
      <c r="B448" s="18"/>
      <c r="C448" s="19"/>
      <c r="D448" s="20"/>
      <c r="E448" s="42"/>
      <c r="F448" s="42"/>
      <c r="G448" s="42"/>
    </row>
    <row r="449" spans="1:7" ht="93.75" customHeight="1" x14ac:dyDescent="0.3">
      <c r="A449" s="21"/>
      <c r="B449" s="22"/>
      <c r="C449" s="23"/>
      <c r="D449" s="24"/>
      <c r="E449" s="42"/>
      <c r="F449" s="42"/>
      <c r="G449" s="42"/>
    </row>
    <row r="450" spans="1:7" ht="18.75" customHeight="1" x14ac:dyDescent="0.3">
      <c r="A450" s="17"/>
      <c r="B450" s="18"/>
      <c r="C450" s="19"/>
      <c r="D450" s="20"/>
      <c r="E450" s="42"/>
      <c r="F450" s="42"/>
      <c r="G450" s="42"/>
    </row>
    <row r="451" spans="1:7" ht="93.75" customHeight="1" x14ac:dyDescent="0.3">
      <c r="A451" s="17"/>
      <c r="B451" s="18"/>
      <c r="C451" s="19"/>
      <c r="D451" s="20"/>
      <c r="E451" s="42"/>
      <c r="F451" s="42"/>
      <c r="G451" s="42"/>
    </row>
    <row r="452" spans="1:7" ht="18.75" customHeight="1" x14ac:dyDescent="0.3">
      <c r="A452" s="17"/>
      <c r="B452" s="18"/>
      <c r="C452" s="19"/>
      <c r="D452" s="20"/>
      <c r="E452" s="42"/>
      <c r="F452" s="42"/>
      <c r="G452" s="42"/>
    </row>
    <row r="453" spans="1:7" ht="37.5" customHeight="1" x14ac:dyDescent="0.3">
      <c r="A453" s="17"/>
      <c r="B453" s="18"/>
      <c r="C453" s="19"/>
      <c r="D453" s="20"/>
      <c r="E453" s="42"/>
      <c r="F453" s="42"/>
      <c r="G453" s="42"/>
    </row>
    <row r="454" spans="1:7" ht="37.5" customHeight="1" x14ac:dyDescent="0.3">
      <c r="A454" s="17"/>
      <c r="B454" s="18"/>
      <c r="C454" s="19"/>
      <c r="D454" s="20"/>
      <c r="E454" s="42"/>
      <c r="F454" s="42"/>
      <c r="G454" s="42"/>
    </row>
    <row r="455" spans="1:7" ht="93.75" customHeight="1" x14ac:dyDescent="0.3">
      <c r="A455" s="21"/>
      <c r="B455" s="22"/>
      <c r="C455" s="23"/>
      <c r="D455" s="24"/>
      <c r="E455" s="42"/>
      <c r="F455" s="42"/>
      <c r="G455" s="42"/>
    </row>
    <row r="456" spans="1:7" ht="93.75" customHeight="1" x14ac:dyDescent="0.3">
      <c r="A456" s="17"/>
      <c r="B456" s="18"/>
      <c r="C456" s="19"/>
      <c r="D456" s="20"/>
      <c r="E456" s="42"/>
      <c r="F456" s="42"/>
      <c r="G456" s="42"/>
    </row>
    <row r="457" spans="1:7" ht="18.75" customHeight="1" x14ac:dyDescent="0.3">
      <c r="A457" s="17"/>
      <c r="B457" s="18"/>
      <c r="C457" s="19"/>
      <c r="D457" s="20"/>
      <c r="E457" s="42"/>
      <c r="F457" s="42"/>
      <c r="G457" s="42"/>
    </row>
    <row r="458" spans="1:7" ht="18.75" customHeight="1" x14ac:dyDescent="0.3">
      <c r="A458" s="17"/>
      <c r="B458" s="18"/>
      <c r="C458" s="19"/>
      <c r="D458" s="20"/>
      <c r="E458" s="42"/>
      <c r="F458" s="42"/>
      <c r="G458" s="42"/>
    </row>
    <row r="459" spans="1:7" ht="131.25" customHeight="1" x14ac:dyDescent="0.3">
      <c r="A459" s="17"/>
      <c r="B459" s="18"/>
      <c r="C459" s="19"/>
      <c r="D459" s="20"/>
      <c r="E459" s="42"/>
      <c r="F459" s="42"/>
      <c r="G459" s="42"/>
    </row>
    <row r="460" spans="1:7" ht="18.75" customHeight="1" x14ac:dyDescent="0.3">
      <c r="A460" s="17"/>
      <c r="B460" s="18"/>
      <c r="C460" s="19"/>
      <c r="D460" s="20"/>
      <c r="E460" s="42"/>
      <c r="F460" s="42"/>
      <c r="G460" s="42"/>
    </row>
    <row r="461" spans="1:7" ht="18.75" customHeight="1" x14ac:dyDescent="0.3">
      <c r="A461" s="17"/>
      <c r="B461" s="18"/>
      <c r="C461" s="19"/>
      <c r="D461" s="20"/>
      <c r="E461" s="42"/>
      <c r="F461" s="42"/>
      <c r="G461" s="42"/>
    </row>
    <row r="462" spans="1:7" ht="112.5" customHeight="1" x14ac:dyDescent="0.3">
      <c r="A462" s="17"/>
      <c r="B462" s="18"/>
      <c r="C462" s="19"/>
      <c r="D462" s="20"/>
      <c r="E462" s="42"/>
      <c r="F462" s="42"/>
      <c r="G462" s="42"/>
    </row>
    <row r="463" spans="1:7" ht="18.75" customHeight="1" x14ac:dyDescent="0.3">
      <c r="A463" s="17"/>
      <c r="B463" s="18"/>
      <c r="C463" s="19"/>
      <c r="D463" s="20"/>
      <c r="E463" s="42"/>
      <c r="F463" s="42"/>
      <c r="G463" s="42"/>
    </row>
    <row r="464" spans="1:7" ht="18.75" customHeight="1" x14ac:dyDescent="0.3">
      <c r="A464" s="17"/>
      <c r="B464" s="18"/>
      <c r="C464" s="19"/>
      <c r="D464" s="20"/>
      <c r="E464" s="42"/>
      <c r="F464" s="42"/>
      <c r="G464" s="42"/>
    </row>
    <row r="465" spans="1:7" ht="150" customHeight="1" x14ac:dyDescent="0.3">
      <c r="A465" s="17"/>
      <c r="B465" s="18"/>
      <c r="C465" s="19"/>
      <c r="D465" s="20"/>
      <c r="E465" s="42"/>
      <c r="F465" s="42"/>
      <c r="G465" s="42"/>
    </row>
    <row r="466" spans="1:7" ht="18.75" customHeight="1" x14ac:dyDescent="0.3">
      <c r="A466" s="17"/>
      <c r="B466" s="18"/>
      <c r="C466" s="19"/>
      <c r="D466" s="20"/>
      <c r="E466" s="42"/>
      <c r="F466" s="42"/>
      <c r="G466" s="42"/>
    </row>
    <row r="467" spans="1:7" ht="18.75" customHeight="1" x14ac:dyDescent="0.3">
      <c r="A467" s="17"/>
      <c r="B467" s="18"/>
      <c r="C467" s="19"/>
      <c r="D467" s="20"/>
      <c r="E467" s="42"/>
      <c r="F467" s="42"/>
      <c r="G467" s="42"/>
    </row>
    <row r="468" spans="1:7" ht="112.5" customHeight="1" x14ac:dyDescent="0.3">
      <c r="A468" s="17"/>
      <c r="B468" s="18"/>
      <c r="C468" s="19"/>
      <c r="D468" s="20"/>
      <c r="E468" s="42"/>
      <c r="F468" s="42"/>
      <c r="G468" s="42"/>
    </row>
    <row r="469" spans="1:7" ht="18.75" customHeight="1" x14ac:dyDescent="0.3">
      <c r="A469" s="17"/>
      <c r="B469" s="18"/>
      <c r="C469" s="19"/>
      <c r="D469" s="20"/>
      <c r="E469" s="42"/>
      <c r="F469" s="42"/>
      <c r="G469" s="42"/>
    </row>
    <row r="470" spans="1:7" ht="18.75" customHeight="1" x14ac:dyDescent="0.3">
      <c r="A470" s="17"/>
      <c r="B470" s="18"/>
      <c r="C470" s="19"/>
      <c r="D470" s="20"/>
      <c r="E470" s="42"/>
      <c r="F470" s="42"/>
      <c r="G470" s="42"/>
    </row>
    <row r="471" spans="1:7" ht="243.75" customHeight="1" x14ac:dyDescent="0.3">
      <c r="A471" s="17"/>
      <c r="B471" s="18"/>
      <c r="C471" s="19"/>
      <c r="D471" s="20"/>
      <c r="E471" s="42"/>
      <c r="F471" s="42"/>
      <c r="G471" s="42"/>
    </row>
    <row r="472" spans="1:7" ht="18.75" customHeight="1" x14ac:dyDescent="0.3">
      <c r="A472" s="17"/>
      <c r="B472" s="18"/>
      <c r="C472" s="19"/>
      <c r="D472" s="20"/>
      <c r="E472" s="42"/>
      <c r="F472" s="42"/>
      <c r="G472" s="42"/>
    </row>
    <row r="473" spans="1:7" ht="18.75" customHeight="1" x14ac:dyDescent="0.3">
      <c r="A473" s="17"/>
      <c r="B473" s="18"/>
      <c r="C473" s="19"/>
      <c r="D473" s="20"/>
      <c r="E473" s="42"/>
      <c r="F473" s="42"/>
      <c r="G473" s="42"/>
    </row>
    <row r="474" spans="1:7" ht="187.5" customHeight="1" x14ac:dyDescent="0.3">
      <c r="A474" s="17"/>
      <c r="B474" s="18"/>
      <c r="C474" s="19"/>
      <c r="D474" s="20"/>
      <c r="E474" s="42"/>
      <c r="F474" s="42"/>
      <c r="G474" s="42"/>
    </row>
    <row r="475" spans="1:7" ht="18.75" customHeight="1" x14ac:dyDescent="0.3">
      <c r="A475" s="17"/>
      <c r="B475" s="18"/>
      <c r="C475" s="19"/>
      <c r="D475" s="20"/>
      <c r="E475" s="42"/>
      <c r="F475" s="42"/>
      <c r="G475" s="42"/>
    </row>
    <row r="476" spans="1:7" ht="18.75" customHeight="1" x14ac:dyDescent="0.3">
      <c r="A476" s="17"/>
      <c r="B476" s="18"/>
      <c r="C476" s="19"/>
      <c r="D476" s="20"/>
      <c r="E476" s="42"/>
      <c r="F476" s="42"/>
      <c r="G476" s="42"/>
    </row>
    <row r="477" spans="1:7" ht="206.25" customHeight="1" x14ac:dyDescent="0.3">
      <c r="A477" s="17"/>
      <c r="B477" s="18"/>
      <c r="C477" s="19"/>
      <c r="D477" s="20"/>
      <c r="E477" s="42"/>
      <c r="F477" s="42"/>
      <c r="G477" s="42"/>
    </row>
    <row r="478" spans="1:7" ht="18.75" customHeight="1" x14ac:dyDescent="0.3">
      <c r="A478" s="17"/>
      <c r="B478" s="18"/>
      <c r="C478" s="19"/>
      <c r="D478" s="20"/>
      <c r="E478" s="42"/>
      <c r="F478" s="42"/>
      <c r="G478" s="42"/>
    </row>
    <row r="479" spans="1:7" ht="18.75" customHeight="1" x14ac:dyDescent="0.3">
      <c r="A479" s="17"/>
      <c r="B479" s="18"/>
      <c r="C479" s="19"/>
      <c r="D479" s="20"/>
      <c r="E479" s="42"/>
      <c r="F479" s="42"/>
      <c r="G479" s="42"/>
    </row>
    <row r="480" spans="1:7" ht="56.25" customHeight="1" x14ac:dyDescent="0.3">
      <c r="A480" s="21"/>
      <c r="B480" s="22"/>
      <c r="C480" s="23"/>
      <c r="D480" s="24"/>
      <c r="E480" s="42"/>
      <c r="F480" s="42"/>
      <c r="G480" s="42"/>
    </row>
    <row r="481" spans="1:7" ht="18.75" customHeight="1" x14ac:dyDescent="0.3">
      <c r="A481" s="17"/>
      <c r="B481" s="18"/>
      <c r="C481" s="19"/>
      <c r="D481" s="20"/>
      <c r="E481" s="42"/>
      <c r="F481" s="42"/>
      <c r="G481" s="42"/>
    </row>
    <row r="482" spans="1:7" ht="18.75" customHeight="1" x14ac:dyDescent="0.3">
      <c r="A482" s="17"/>
      <c r="B482" s="18"/>
      <c r="C482" s="19"/>
      <c r="D482" s="20"/>
      <c r="E482" s="42"/>
      <c r="F482" s="42"/>
      <c r="G482" s="42"/>
    </row>
    <row r="483" spans="1:7" ht="18.75" customHeight="1" x14ac:dyDescent="0.3">
      <c r="A483" s="17"/>
      <c r="B483" s="18"/>
      <c r="C483" s="19"/>
      <c r="D483" s="20"/>
      <c r="E483" s="42"/>
      <c r="F483" s="42"/>
      <c r="G483" s="42"/>
    </row>
    <row r="484" spans="1:7" ht="18.75" customHeight="1" x14ac:dyDescent="0.3">
      <c r="A484" s="17"/>
      <c r="B484" s="18"/>
      <c r="C484" s="19"/>
      <c r="D484" s="20"/>
      <c r="E484" s="42"/>
      <c r="F484" s="42"/>
      <c r="G484" s="42"/>
    </row>
    <row r="485" spans="1:7" ht="18.75" customHeight="1" x14ac:dyDescent="0.3">
      <c r="A485" s="17"/>
      <c r="B485" s="18"/>
      <c r="C485" s="19"/>
      <c r="D485" s="20"/>
      <c r="E485" s="42"/>
      <c r="F485" s="42"/>
      <c r="G485" s="42"/>
    </row>
    <row r="486" spans="1:7" ht="18.75" customHeight="1" x14ac:dyDescent="0.3">
      <c r="A486" s="17"/>
      <c r="B486" s="18"/>
      <c r="C486" s="19"/>
      <c r="D486" s="20"/>
      <c r="E486" s="42"/>
      <c r="F486" s="42"/>
      <c r="G486" s="42"/>
    </row>
    <row r="487" spans="1:7" ht="206.25" customHeight="1" x14ac:dyDescent="0.3">
      <c r="A487" s="17"/>
      <c r="B487" s="18"/>
      <c r="C487" s="19"/>
      <c r="D487" s="20"/>
      <c r="E487" s="42"/>
      <c r="F487" s="42"/>
      <c r="G487" s="42"/>
    </row>
    <row r="488" spans="1:7" ht="37.5" customHeight="1" x14ac:dyDescent="0.3">
      <c r="A488" s="17"/>
      <c r="B488" s="18"/>
      <c r="C488" s="19"/>
      <c r="D488" s="20"/>
      <c r="E488" s="42"/>
      <c r="F488" s="42"/>
      <c r="G488" s="42"/>
    </row>
    <row r="489" spans="1:7" ht="18.75" customHeight="1" x14ac:dyDescent="0.3">
      <c r="A489" s="17"/>
      <c r="B489" s="18"/>
      <c r="C489" s="19"/>
      <c r="D489" s="20"/>
      <c r="E489" s="42"/>
      <c r="F489" s="42"/>
      <c r="G489" s="42"/>
    </row>
    <row r="490" spans="1:7" ht="18.75" customHeight="1" x14ac:dyDescent="0.3">
      <c r="A490" s="17"/>
      <c r="B490" s="18"/>
      <c r="C490" s="19"/>
      <c r="D490" s="20"/>
      <c r="E490" s="42"/>
      <c r="F490" s="42"/>
      <c r="G490" s="42"/>
    </row>
    <row r="491" spans="1:7" ht="150" customHeight="1" x14ac:dyDescent="0.3">
      <c r="A491" s="17"/>
      <c r="B491" s="18"/>
      <c r="C491" s="19"/>
      <c r="D491" s="20"/>
      <c r="E491" s="42"/>
      <c r="F491" s="42"/>
      <c r="G491" s="42"/>
    </row>
    <row r="492" spans="1:7" ht="93.75" customHeight="1" x14ac:dyDescent="0.3">
      <c r="A492" s="17"/>
      <c r="B492" s="18"/>
      <c r="C492" s="19"/>
      <c r="D492" s="20"/>
      <c r="E492" s="42"/>
      <c r="F492" s="42"/>
      <c r="G492" s="42"/>
    </row>
    <row r="493" spans="1:7" ht="18.75" customHeight="1" x14ac:dyDescent="0.3">
      <c r="A493" s="17"/>
      <c r="B493" s="18"/>
      <c r="C493" s="19"/>
      <c r="D493" s="20"/>
      <c r="E493" s="42"/>
      <c r="F493" s="42"/>
      <c r="G493" s="42"/>
    </row>
    <row r="494" spans="1:7" ht="75" customHeight="1" x14ac:dyDescent="0.3">
      <c r="A494" s="21"/>
      <c r="B494" s="22"/>
      <c r="C494" s="23"/>
      <c r="D494" s="24"/>
      <c r="E494" s="42"/>
      <c r="F494" s="42"/>
      <c r="G494" s="42"/>
    </row>
    <row r="495" spans="1:7" ht="187.5" customHeight="1" x14ac:dyDescent="0.3">
      <c r="A495" s="17"/>
      <c r="B495" s="18"/>
      <c r="C495" s="19"/>
      <c r="D495" s="20"/>
      <c r="E495" s="42"/>
      <c r="F495" s="42"/>
      <c r="G495" s="42"/>
    </row>
    <row r="496" spans="1:7" ht="18.75" customHeight="1" x14ac:dyDescent="0.3">
      <c r="A496" s="17"/>
      <c r="B496" s="18"/>
      <c r="C496" s="19"/>
      <c r="D496" s="20"/>
      <c r="E496" s="42"/>
      <c r="F496" s="42"/>
      <c r="G496" s="42"/>
    </row>
    <row r="497" spans="1:7" ht="18.75" customHeight="1" x14ac:dyDescent="0.3">
      <c r="A497" s="17"/>
      <c r="B497" s="18"/>
      <c r="C497" s="19"/>
      <c r="D497" s="20"/>
      <c r="E497" s="42"/>
      <c r="F497" s="42"/>
      <c r="G497" s="42"/>
    </row>
    <row r="498" spans="1:7" ht="213.75" customHeight="1" x14ac:dyDescent="0.3">
      <c r="A498" s="17"/>
      <c r="B498" s="18"/>
      <c r="C498" s="19"/>
      <c r="D498" s="20"/>
      <c r="E498" s="42"/>
      <c r="F498" s="42"/>
      <c r="G498" s="42"/>
    </row>
    <row r="499" spans="1:7" ht="18.75" customHeight="1" x14ac:dyDescent="0.3">
      <c r="A499" s="17"/>
      <c r="B499" s="18"/>
      <c r="C499" s="19"/>
      <c r="D499" s="20"/>
      <c r="E499" s="42"/>
      <c r="F499" s="42"/>
      <c r="G499" s="42"/>
    </row>
    <row r="500" spans="1:7" ht="18.75" customHeight="1" x14ac:dyDescent="0.3">
      <c r="A500" s="17"/>
      <c r="B500" s="18"/>
      <c r="C500" s="19"/>
      <c r="D500" s="20"/>
      <c r="E500" s="42"/>
      <c r="F500" s="42"/>
      <c r="G500" s="42"/>
    </row>
    <row r="501" spans="1:7" ht="37.5" customHeight="1" x14ac:dyDescent="0.3">
      <c r="A501" s="17"/>
      <c r="B501" s="18"/>
      <c r="C501" s="19"/>
      <c r="D501" s="20"/>
      <c r="E501" s="42"/>
      <c r="F501" s="42"/>
      <c r="G501" s="42"/>
    </row>
    <row r="502" spans="1:7" ht="150" customHeight="1" x14ac:dyDescent="0.3">
      <c r="A502" s="17"/>
      <c r="B502" s="18"/>
      <c r="C502" s="19"/>
      <c r="D502" s="20"/>
      <c r="E502" s="42"/>
      <c r="F502" s="42"/>
      <c r="G502" s="42"/>
    </row>
    <row r="503" spans="1:7" ht="93.75" customHeight="1" x14ac:dyDescent="0.3">
      <c r="A503" s="17"/>
      <c r="B503" s="18"/>
      <c r="C503" s="19"/>
      <c r="D503" s="20"/>
      <c r="E503" s="42"/>
      <c r="F503" s="42"/>
      <c r="G503" s="42"/>
    </row>
    <row r="504" spans="1:7" ht="37.5" customHeight="1" x14ac:dyDescent="0.3">
      <c r="A504" s="17"/>
      <c r="B504" s="18"/>
      <c r="C504" s="19"/>
      <c r="D504" s="20"/>
      <c r="E504" s="42"/>
      <c r="F504" s="42"/>
      <c r="G504" s="42"/>
    </row>
    <row r="505" spans="1:7" ht="37.5" customHeight="1" x14ac:dyDescent="0.3">
      <c r="A505" s="17"/>
      <c r="B505" s="18"/>
      <c r="C505" s="19"/>
      <c r="D505" s="20"/>
      <c r="E505" s="42"/>
      <c r="F505" s="42"/>
      <c r="G505" s="42"/>
    </row>
    <row r="506" spans="1:7" ht="37.5" customHeight="1" x14ac:dyDescent="0.3">
      <c r="A506" s="17"/>
      <c r="B506" s="18"/>
      <c r="C506" s="19"/>
      <c r="D506" s="20"/>
      <c r="E506" s="42"/>
      <c r="F506" s="42"/>
      <c r="G506" s="42"/>
    </row>
    <row r="507" spans="1:7" ht="208.5" customHeight="1" x14ac:dyDescent="0.3">
      <c r="A507" s="17"/>
      <c r="B507" s="18"/>
      <c r="C507" s="19"/>
      <c r="D507" s="20"/>
      <c r="E507" s="42"/>
      <c r="F507" s="42"/>
      <c r="G507" s="42"/>
    </row>
    <row r="508" spans="1:7" ht="18.75" customHeight="1" x14ac:dyDescent="0.3">
      <c r="A508" s="17"/>
      <c r="B508" s="18"/>
      <c r="C508" s="19"/>
      <c r="D508" s="20"/>
      <c r="E508" s="42"/>
      <c r="F508" s="42"/>
      <c r="G508" s="42"/>
    </row>
    <row r="509" spans="1:7" ht="37.5" customHeight="1" x14ac:dyDescent="0.3">
      <c r="A509" s="17"/>
      <c r="B509" s="18"/>
      <c r="C509" s="19"/>
      <c r="D509" s="20"/>
      <c r="E509" s="42"/>
      <c r="F509" s="42"/>
      <c r="G509" s="42"/>
    </row>
    <row r="510" spans="1:7" ht="213.75" customHeight="1" x14ac:dyDescent="0.3">
      <c r="A510" s="17"/>
      <c r="B510" s="18"/>
      <c r="C510" s="19"/>
      <c r="D510" s="20"/>
      <c r="E510" s="42"/>
      <c r="F510" s="42"/>
      <c r="G510" s="42"/>
    </row>
    <row r="511" spans="1:7" ht="18.75" customHeight="1" x14ac:dyDescent="0.3">
      <c r="A511" s="17"/>
      <c r="B511" s="18"/>
      <c r="C511" s="19"/>
      <c r="D511" s="20"/>
      <c r="E511" s="42"/>
      <c r="F511" s="42"/>
      <c r="G511" s="42"/>
    </row>
    <row r="512" spans="1:7" ht="37.5" customHeight="1" x14ac:dyDescent="0.3">
      <c r="A512" s="17"/>
      <c r="B512" s="18"/>
      <c r="C512" s="19"/>
      <c r="D512" s="20"/>
      <c r="E512" s="42"/>
      <c r="F512" s="42"/>
      <c r="G512" s="42"/>
    </row>
    <row r="513" spans="1:7" ht="17.25" customHeight="1" x14ac:dyDescent="0.3">
      <c r="A513" s="33"/>
      <c r="B513" s="34"/>
      <c r="C513" s="35"/>
      <c r="D513" s="24"/>
      <c r="E513" s="42"/>
      <c r="F513" s="42"/>
      <c r="G513" s="42"/>
    </row>
    <row r="514" spans="1:7" x14ac:dyDescent="0.2">
      <c r="A514" s="43"/>
      <c r="B514" s="43"/>
      <c r="C514" s="43"/>
      <c r="D514" s="43"/>
      <c r="E514" s="43"/>
      <c r="F514" s="43"/>
      <c r="G514" s="43"/>
    </row>
    <row r="515" spans="1:7" x14ac:dyDescent="0.2">
      <c r="A515" s="43"/>
      <c r="B515" s="43"/>
      <c r="C515" s="43"/>
      <c r="D515" s="43"/>
      <c r="E515" s="43"/>
      <c r="F515" s="43"/>
      <c r="G515" s="43"/>
    </row>
    <row r="516" spans="1:7" x14ac:dyDescent="0.2">
      <c r="A516" s="43"/>
      <c r="B516" s="43"/>
      <c r="C516" s="43"/>
      <c r="D516" s="43"/>
      <c r="E516" s="43"/>
      <c r="F516" s="43"/>
      <c r="G516" s="43"/>
    </row>
    <row r="517" spans="1:7" x14ac:dyDescent="0.2">
      <c r="A517" s="43"/>
      <c r="B517" s="43"/>
      <c r="C517" s="43"/>
      <c r="D517" s="43"/>
      <c r="E517" s="43"/>
      <c r="F517" s="43"/>
      <c r="G517" s="43"/>
    </row>
    <row r="518" spans="1:7" x14ac:dyDescent="0.2">
      <c r="A518" s="43"/>
      <c r="B518" s="43"/>
      <c r="C518" s="43"/>
      <c r="D518" s="43"/>
      <c r="E518" s="43"/>
      <c r="F518" s="43"/>
      <c r="G518" s="43"/>
    </row>
    <row r="519" spans="1:7" x14ac:dyDescent="0.2">
      <c r="A519" s="43"/>
      <c r="B519" s="43"/>
      <c r="C519" s="43"/>
      <c r="D519" s="43"/>
      <c r="E519" s="43"/>
      <c r="F519" s="43"/>
      <c r="G519" s="43"/>
    </row>
    <row r="520" spans="1:7" x14ac:dyDescent="0.2">
      <c r="A520" s="43"/>
      <c r="B520" s="43"/>
      <c r="C520" s="43"/>
      <c r="D520" s="43"/>
      <c r="E520" s="43"/>
      <c r="F520" s="43"/>
      <c r="G520" s="43"/>
    </row>
    <row r="521" spans="1:7" x14ac:dyDescent="0.2">
      <c r="A521" s="43"/>
      <c r="B521" s="43"/>
      <c r="C521" s="43"/>
      <c r="D521" s="43"/>
      <c r="E521" s="43"/>
      <c r="F521" s="43"/>
      <c r="G521" s="43"/>
    </row>
    <row r="522" spans="1:7" x14ac:dyDescent="0.2">
      <c r="A522" s="43"/>
      <c r="B522" s="43"/>
      <c r="C522" s="43"/>
      <c r="D522" s="43"/>
      <c r="E522" s="43"/>
      <c r="F522" s="43"/>
      <c r="G522" s="43"/>
    </row>
    <row r="523" spans="1:7" x14ac:dyDescent="0.2">
      <c r="A523" s="43"/>
      <c r="B523" s="43"/>
      <c r="C523" s="43"/>
      <c r="D523" s="43"/>
      <c r="E523" s="43"/>
      <c r="F523" s="43"/>
      <c r="G523" s="43"/>
    </row>
    <row r="524" spans="1:7" x14ac:dyDescent="0.2">
      <c r="A524" s="43"/>
      <c r="B524" s="43"/>
      <c r="C524" s="43"/>
      <c r="D524" s="43"/>
      <c r="E524" s="43"/>
      <c r="F524" s="43"/>
      <c r="G524" s="43"/>
    </row>
    <row r="525" spans="1:7" x14ac:dyDescent="0.2">
      <c r="A525" s="43"/>
      <c r="B525" s="43"/>
      <c r="C525" s="43"/>
      <c r="D525" s="43"/>
      <c r="E525" s="43"/>
      <c r="F525" s="43"/>
      <c r="G525" s="43"/>
    </row>
    <row r="526" spans="1:7" x14ac:dyDescent="0.2">
      <c r="A526" s="43"/>
      <c r="B526" s="43"/>
      <c r="C526" s="43"/>
      <c r="D526" s="43"/>
      <c r="E526" s="43"/>
      <c r="F526" s="43"/>
      <c r="G526" s="43"/>
    </row>
    <row r="527" spans="1:7" x14ac:dyDescent="0.2">
      <c r="A527" s="43"/>
      <c r="B527" s="43"/>
      <c r="C527" s="43"/>
      <c r="D527" s="43"/>
      <c r="E527" s="43"/>
      <c r="F527" s="43"/>
      <c r="G527" s="43"/>
    </row>
    <row r="528" spans="1:7" x14ac:dyDescent="0.2">
      <c r="A528" s="43"/>
      <c r="B528" s="43"/>
      <c r="C528" s="43"/>
      <c r="D528" s="43"/>
      <c r="E528" s="43"/>
      <c r="F528" s="43"/>
      <c r="G528" s="43"/>
    </row>
    <row r="529" spans="1:7" x14ac:dyDescent="0.2">
      <c r="A529" s="43"/>
      <c r="B529" s="43"/>
      <c r="C529" s="43"/>
      <c r="D529" s="43"/>
      <c r="E529" s="43"/>
      <c r="F529" s="43"/>
      <c r="G529" s="43"/>
    </row>
    <row r="530" spans="1:7" x14ac:dyDescent="0.2">
      <c r="A530" s="43"/>
      <c r="B530" s="43"/>
      <c r="C530" s="43"/>
      <c r="D530" s="43"/>
      <c r="E530" s="43"/>
      <c r="F530" s="43"/>
      <c r="G530" s="43"/>
    </row>
    <row r="531" spans="1:7" s="43" customFormat="1" x14ac:dyDescent="0.2"/>
    <row r="532" spans="1:7" s="43" customFormat="1" x14ac:dyDescent="0.2"/>
    <row r="533" spans="1:7" s="43" customFormat="1" x14ac:dyDescent="0.2"/>
    <row r="534" spans="1:7" s="43" customFormat="1" x14ac:dyDescent="0.2"/>
    <row r="535" spans="1:7" s="43" customFormat="1" x14ac:dyDescent="0.2"/>
    <row r="536" spans="1:7" s="43" customFormat="1" x14ac:dyDescent="0.2"/>
    <row r="537" spans="1:7" s="43" customFormat="1" x14ac:dyDescent="0.2"/>
    <row r="538" spans="1:7" s="43" customFormat="1" x14ac:dyDescent="0.2"/>
    <row r="539" spans="1:7" s="43" customFormat="1" x14ac:dyDescent="0.2"/>
    <row r="540" spans="1:7" s="43" customFormat="1" x14ac:dyDescent="0.2"/>
    <row r="541" spans="1:7" s="43" customFormat="1" x14ac:dyDescent="0.2"/>
    <row r="542" spans="1:7" s="43" customFormat="1" x14ac:dyDescent="0.2"/>
    <row r="543" spans="1:7" s="43" customFormat="1" x14ac:dyDescent="0.2"/>
    <row r="544" spans="1:7" s="43" customFormat="1" x14ac:dyDescent="0.2"/>
    <row r="545" s="43" customFormat="1" x14ac:dyDescent="0.2"/>
    <row r="546" s="43" customFormat="1" x14ac:dyDescent="0.2"/>
    <row r="547" s="43" customFormat="1" x14ac:dyDescent="0.2"/>
    <row r="548" s="43" customFormat="1" x14ac:dyDescent="0.2"/>
    <row r="549" s="43" customFormat="1" x14ac:dyDescent="0.2"/>
    <row r="550" s="43" customFormat="1" x14ac:dyDescent="0.2"/>
    <row r="551" s="43" customFormat="1" x14ac:dyDescent="0.2"/>
    <row r="552" s="43" customFormat="1" x14ac:dyDescent="0.2"/>
    <row r="553" s="43" customFormat="1" x14ac:dyDescent="0.2"/>
    <row r="554" s="43" customFormat="1" x14ac:dyDescent="0.2"/>
    <row r="555" s="43" customFormat="1" x14ac:dyDescent="0.2"/>
    <row r="556" s="43" customFormat="1" x14ac:dyDescent="0.2"/>
    <row r="557" s="43" customFormat="1" x14ac:dyDescent="0.2"/>
    <row r="558" s="43" customFormat="1" x14ac:dyDescent="0.2"/>
    <row r="559" s="43" customFormat="1" x14ac:dyDescent="0.2"/>
    <row r="560" s="43" customFormat="1" x14ac:dyDescent="0.2"/>
    <row r="561" s="43" customFormat="1" x14ac:dyDescent="0.2"/>
    <row r="562" s="43" customFormat="1" x14ac:dyDescent="0.2"/>
    <row r="563" s="43" customFormat="1" x14ac:dyDescent="0.2"/>
    <row r="564" s="43" customFormat="1" x14ac:dyDescent="0.2"/>
    <row r="565" s="43" customFormat="1" x14ac:dyDescent="0.2"/>
    <row r="566" s="43" customFormat="1" x14ac:dyDescent="0.2"/>
    <row r="567" s="43" customFormat="1" x14ac:dyDescent="0.2"/>
    <row r="568" s="43" customFormat="1" x14ac:dyDescent="0.2"/>
    <row r="569" s="43" customFormat="1" x14ac:dyDescent="0.2"/>
    <row r="570" s="43" customFormat="1" x14ac:dyDescent="0.2"/>
    <row r="571" s="43" customFormat="1" x14ac:dyDescent="0.2"/>
    <row r="572" s="43" customFormat="1" x14ac:dyDescent="0.2"/>
    <row r="573" s="43" customFormat="1" x14ac:dyDescent="0.2"/>
    <row r="574" s="43" customFormat="1" x14ac:dyDescent="0.2"/>
    <row r="575" s="43" customFormat="1" x14ac:dyDescent="0.2"/>
    <row r="576" s="43" customFormat="1" x14ac:dyDescent="0.2"/>
    <row r="577" s="43" customFormat="1" x14ac:dyDescent="0.2"/>
    <row r="578" s="43" customFormat="1" x14ac:dyDescent="0.2"/>
    <row r="579" s="43" customFormat="1" x14ac:dyDescent="0.2"/>
    <row r="580" s="43" customFormat="1" x14ac:dyDescent="0.2"/>
    <row r="581" s="43" customFormat="1" x14ac:dyDescent="0.2"/>
    <row r="582" s="43" customFormat="1" x14ac:dyDescent="0.2"/>
    <row r="583" s="43" customFormat="1" x14ac:dyDescent="0.2"/>
    <row r="584" s="43" customFormat="1" x14ac:dyDescent="0.2"/>
    <row r="585" s="43" customFormat="1" x14ac:dyDescent="0.2"/>
    <row r="586" s="43" customFormat="1" x14ac:dyDescent="0.2"/>
    <row r="587" s="43" customFormat="1" x14ac:dyDescent="0.2"/>
    <row r="588" s="43" customFormat="1" x14ac:dyDescent="0.2"/>
    <row r="589" s="43" customFormat="1" x14ac:dyDescent="0.2"/>
    <row r="590" s="43" customFormat="1" x14ac:dyDescent="0.2"/>
    <row r="591" s="43" customFormat="1" x14ac:dyDescent="0.2"/>
    <row r="592" s="43" customFormat="1" x14ac:dyDescent="0.2"/>
    <row r="593" s="43" customFormat="1" x14ac:dyDescent="0.2"/>
    <row r="594" s="43" customFormat="1" x14ac:dyDescent="0.2"/>
    <row r="595" s="43" customFormat="1" x14ac:dyDescent="0.2"/>
    <row r="596" s="43" customFormat="1" x14ac:dyDescent="0.2"/>
    <row r="597" s="43" customFormat="1" x14ac:dyDescent="0.2"/>
    <row r="598" s="43" customFormat="1" x14ac:dyDescent="0.2"/>
    <row r="599" s="43" customFormat="1" x14ac:dyDescent="0.2"/>
    <row r="600" s="43" customFormat="1" x14ac:dyDescent="0.2"/>
    <row r="601" s="43" customFormat="1" x14ac:dyDescent="0.2"/>
    <row r="602" s="43" customFormat="1" x14ac:dyDescent="0.2"/>
    <row r="603" s="43" customFormat="1" x14ac:dyDescent="0.2"/>
    <row r="604" s="43" customFormat="1" x14ac:dyDescent="0.2"/>
    <row r="605" s="43" customFormat="1" x14ac:dyDescent="0.2"/>
    <row r="606" s="43" customFormat="1" x14ac:dyDescent="0.2"/>
    <row r="607" s="43" customFormat="1" x14ac:dyDescent="0.2"/>
    <row r="608" s="43" customFormat="1" x14ac:dyDescent="0.2"/>
    <row r="609" s="43" customFormat="1" x14ac:dyDescent="0.2"/>
    <row r="610" s="43" customFormat="1" x14ac:dyDescent="0.2"/>
    <row r="611" s="43" customFormat="1" x14ac:dyDescent="0.2"/>
    <row r="612" s="43" customFormat="1" x14ac:dyDescent="0.2"/>
    <row r="613" s="43" customFormat="1" x14ac:dyDescent="0.2"/>
    <row r="614" s="43" customFormat="1" x14ac:dyDescent="0.2"/>
    <row r="615" s="43" customFormat="1" x14ac:dyDescent="0.2"/>
    <row r="616" s="43" customFormat="1" x14ac:dyDescent="0.2"/>
    <row r="617" s="43" customFormat="1" x14ac:dyDescent="0.2"/>
    <row r="618" s="43" customFormat="1" x14ac:dyDescent="0.2"/>
    <row r="619" s="43" customFormat="1" x14ac:dyDescent="0.2"/>
    <row r="620" s="43" customFormat="1" x14ac:dyDescent="0.2"/>
    <row r="621" s="43" customFormat="1" x14ac:dyDescent="0.2"/>
    <row r="622" s="43" customFormat="1" x14ac:dyDescent="0.2"/>
    <row r="623" s="43" customFormat="1" x14ac:dyDescent="0.2"/>
    <row r="624" s="43" customFormat="1" x14ac:dyDescent="0.2"/>
    <row r="625" s="43" customFormat="1" x14ac:dyDescent="0.2"/>
    <row r="626" s="43" customFormat="1" x14ac:dyDescent="0.2"/>
    <row r="627" s="43" customFormat="1" x14ac:dyDescent="0.2"/>
    <row r="628" s="43" customFormat="1" x14ac:dyDescent="0.2"/>
    <row r="629" s="43" customFormat="1" x14ac:dyDescent="0.2"/>
    <row r="630" s="43" customFormat="1" x14ac:dyDescent="0.2"/>
    <row r="631" s="43" customFormat="1" x14ac:dyDescent="0.2"/>
    <row r="632" s="43" customFormat="1" x14ac:dyDescent="0.2"/>
    <row r="633" s="43" customFormat="1" x14ac:dyDescent="0.2"/>
    <row r="634" s="43" customFormat="1" x14ac:dyDescent="0.2"/>
    <row r="635" s="43" customFormat="1" x14ac:dyDescent="0.2"/>
    <row r="636" s="43" customFormat="1" x14ac:dyDescent="0.2"/>
    <row r="637" s="43" customFormat="1" x14ac:dyDescent="0.2"/>
    <row r="638" s="43" customFormat="1" x14ac:dyDescent="0.2"/>
    <row r="639" s="43" customFormat="1" x14ac:dyDescent="0.2"/>
    <row r="640" s="43" customFormat="1" x14ac:dyDescent="0.2"/>
    <row r="641" s="43" customFormat="1" x14ac:dyDescent="0.2"/>
    <row r="642" s="43" customFormat="1" x14ac:dyDescent="0.2"/>
    <row r="643" s="43" customFormat="1" x14ac:dyDescent="0.2"/>
    <row r="644" s="43" customFormat="1" x14ac:dyDescent="0.2"/>
    <row r="645" s="43" customFormat="1" x14ac:dyDescent="0.2"/>
    <row r="646" s="43" customFormat="1" x14ac:dyDescent="0.2"/>
    <row r="647" s="43" customFormat="1" x14ac:dyDescent="0.2"/>
    <row r="648" s="43" customFormat="1" x14ac:dyDescent="0.2"/>
    <row r="649" s="43" customFormat="1" x14ac:dyDescent="0.2"/>
    <row r="650" s="43" customFormat="1" x14ac:dyDescent="0.2"/>
    <row r="651" s="43" customFormat="1" x14ac:dyDescent="0.2"/>
    <row r="652" s="43" customFormat="1" x14ac:dyDescent="0.2"/>
    <row r="653" s="43" customFormat="1" x14ac:dyDescent="0.2"/>
    <row r="654" s="43" customFormat="1" x14ac:dyDescent="0.2"/>
    <row r="655" s="43" customFormat="1" x14ac:dyDescent="0.2"/>
    <row r="656" s="43" customFormat="1" x14ac:dyDescent="0.2"/>
    <row r="657" s="43" customFormat="1" x14ac:dyDescent="0.2"/>
    <row r="658" s="43" customFormat="1" x14ac:dyDescent="0.2"/>
    <row r="659" s="43" customFormat="1" x14ac:dyDescent="0.2"/>
    <row r="660" s="43" customFormat="1" x14ac:dyDescent="0.2"/>
    <row r="661" s="43" customFormat="1" x14ac:dyDescent="0.2"/>
    <row r="662" s="43" customFormat="1" x14ac:dyDescent="0.2"/>
    <row r="663" s="43" customFormat="1" x14ac:dyDescent="0.2"/>
    <row r="664" s="43" customFormat="1" x14ac:dyDescent="0.2"/>
    <row r="665" s="43" customFormat="1" x14ac:dyDescent="0.2"/>
    <row r="666" s="43" customFormat="1" x14ac:dyDescent="0.2"/>
    <row r="667" s="43" customFormat="1" x14ac:dyDescent="0.2"/>
    <row r="668" s="43" customFormat="1" x14ac:dyDescent="0.2"/>
    <row r="669" s="43" customFormat="1" x14ac:dyDescent="0.2"/>
    <row r="670" s="43" customFormat="1" x14ac:dyDescent="0.2"/>
    <row r="671" s="43" customFormat="1" x14ac:dyDescent="0.2"/>
    <row r="672" s="43" customFormat="1" x14ac:dyDescent="0.2"/>
    <row r="673" s="43" customFormat="1" x14ac:dyDescent="0.2"/>
    <row r="674" s="43" customFormat="1" x14ac:dyDescent="0.2"/>
    <row r="675" s="43" customFormat="1" x14ac:dyDescent="0.2"/>
    <row r="676" s="43" customFormat="1" x14ac:dyDescent="0.2"/>
    <row r="677" s="43" customFormat="1" x14ac:dyDescent="0.2"/>
    <row r="678" s="43" customFormat="1" x14ac:dyDescent="0.2"/>
    <row r="679" s="43" customFormat="1" x14ac:dyDescent="0.2"/>
    <row r="680" s="43" customFormat="1" x14ac:dyDescent="0.2"/>
    <row r="681" s="43" customFormat="1" x14ac:dyDescent="0.2"/>
    <row r="682" s="43" customFormat="1" x14ac:dyDescent="0.2"/>
    <row r="683" s="43" customFormat="1" x14ac:dyDescent="0.2"/>
    <row r="684" s="43" customFormat="1" x14ac:dyDescent="0.2"/>
    <row r="685" s="43" customFormat="1" x14ac:dyDescent="0.2"/>
    <row r="686" s="43" customFormat="1" x14ac:dyDescent="0.2"/>
    <row r="687" s="43" customFormat="1" x14ac:dyDescent="0.2"/>
    <row r="688" s="43" customFormat="1" x14ac:dyDescent="0.2"/>
    <row r="689" s="43" customFormat="1" x14ac:dyDescent="0.2"/>
    <row r="690" s="43" customFormat="1" x14ac:dyDescent="0.2"/>
    <row r="691" s="43" customFormat="1" x14ac:dyDescent="0.2"/>
    <row r="692" s="43" customFormat="1" x14ac:dyDescent="0.2"/>
    <row r="693" s="43" customFormat="1" x14ac:dyDescent="0.2"/>
    <row r="694" s="43" customFormat="1" x14ac:dyDescent="0.2"/>
    <row r="695" s="43" customFormat="1" x14ac:dyDescent="0.2"/>
    <row r="696" s="43" customFormat="1" x14ac:dyDescent="0.2"/>
    <row r="697" s="43" customFormat="1" x14ac:dyDescent="0.2"/>
    <row r="698" s="43" customFormat="1" x14ac:dyDescent="0.2"/>
    <row r="699" s="43" customFormat="1" x14ac:dyDescent="0.2"/>
    <row r="700" s="43" customFormat="1" x14ac:dyDescent="0.2"/>
    <row r="701" s="43" customFormat="1" x14ac:dyDescent="0.2"/>
    <row r="702" s="43" customFormat="1" x14ac:dyDescent="0.2"/>
    <row r="703" s="43" customFormat="1" x14ac:dyDescent="0.2"/>
    <row r="704" s="43" customFormat="1" x14ac:dyDescent="0.2"/>
    <row r="705" s="43" customFormat="1" x14ac:dyDescent="0.2"/>
    <row r="706" s="43" customFormat="1" x14ac:dyDescent="0.2"/>
    <row r="707" s="43" customFormat="1" x14ac:dyDescent="0.2"/>
    <row r="708" s="43" customFormat="1" x14ac:dyDescent="0.2"/>
    <row r="709" s="43" customFormat="1" x14ac:dyDescent="0.2"/>
    <row r="710" s="43" customFormat="1" x14ac:dyDescent="0.2"/>
    <row r="711" s="43" customFormat="1" x14ac:dyDescent="0.2"/>
    <row r="712" s="43" customFormat="1" x14ac:dyDescent="0.2"/>
    <row r="713" s="43" customFormat="1" x14ac:dyDescent="0.2"/>
    <row r="714" s="43" customFormat="1" x14ac:dyDescent="0.2"/>
    <row r="715" s="43" customFormat="1" x14ac:dyDescent="0.2"/>
    <row r="716" s="43" customFormat="1" x14ac:dyDescent="0.2"/>
    <row r="717" s="43" customFormat="1" x14ac:dyDescent="0.2"/>
    <row r="718" s="43" customFormat="1" x14ac:dyDescent="0.2"/>
    <row r="719" s="43" customFormat="1" x14ac:dyDescent="0.2"/>
    <row r="720" s="43" customFormat="1" x14ac:dyDescent="0.2"/>
    <row r="721" s="43" customFormat="1" x14ac:dyDescent="0.2"/>
    <row r="722" s="43" customFormat="1" x14ac:dyDescent="0.2"/>
    <row r="723" s="43" customFormat="1" x14ac:dyDescent="0.2"/>
    <row r="724" s="43" customFormat="1" x14ac:dyDescent="0.2"/>
    <row r="725" s="43" customFormat="1" x14ac:dyDescent="0.2"/>
    <row r="726" s="43" customFormat="1" x14ac:dyDescent="0.2"/>
    <row r="727" s="43" customFormat="1" x14ac:dyDescent="0.2"/>
    <row r="728" s="43" customFormat="1" x14ac:dyDescent="0.2"/>
    <row r="729" s="43" customFormat="1" x14ac:dyDescent="0.2"/>
    <row r="730" s="43" customFormat="1" x14ac:dyDescent="0.2"/>
    <row r="731" s="43" customFormat="1" x14ac:dyDescent="0.2"/>
    <row r="732" s="43" customFormat="1" x14ac:dyDescent="0.2"/>
    <row r="733" s="43" customFormat="1" x14ac:dyDescent="0.2"/>
    <row r="734" s="43" customFormat="1" x14ac:dyDescent="0.2"/>
    <row r="735" s="43" customFormat="1" x14ac:dyDescent="0.2"/>
    <row r="736" s="43" customFormat="1" x14ac:dyDescent="0.2"/>
    <row r="737" s="43" customFormat="1" x14ac:dyDescent="0.2"/>
    <row r="738" s="43" customFormat="1" x14ac:dyDescent="0.2"/>
    <row r="739" s="43" customFormat="1" x14ac:dyDescent="0.2"/>
    <row r="740" s="43" customFormat="1" x14ac:dyDescent="0.2"/>
    <row r="741" s="43" customFormat="1" x14ac:dyDescent="0.2"/>
    <row r="742" s="43" customFormat="1" x14ac:dyDescent="0.2"/>
  </sheetData>
  <mergeCells count="8">
    <mergeCell ref="I146:L146"/>
    <mergeCell ref="I161:K161"/>
    <mergeCell ref="E15:F15"/>
    <mergeCell ref="A12:F12"/>
    <mergeCell ref="A15:A16"/>
    <mergeCell ref="B15:B16"/>
    <mergeCell ref="C15:C16"/>
    <mergeCell ref="D15:D16"/>
  </mergeCells>
  <phoneticPr fontId="3" type="noConversion"/>
  <pageMargins left="0.78740157480314965" right="0" top="0.59055118110236227" bottom="0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08"/>
  <sheetViews>
    <sheetView tabSelected="1" topLeftCell="A125" workbookViewId="0">
      <selection activeCell="E21" sqref="E21"/>
    </sheetView>
  </sheetViews>
  <sheetFormatPr defaultColWidth="9.28515625" defaultRowHeight="14.25" x14ac:dyDescent="0.2"/>
  <cols>
    <col min="1" max="1" width="57" style="62" customWidth="1"/>
    <col min="2" max="2" width="13.42578125" style="62" customWidth="1"/>
    <col min="3" max="3" width="5.85546875" style="62" customWidth="1"/>
    <col min="4" max="4" width="12.42578125" style="62" customWidth="1"/>
    <col min="5" max="5" width="12.140625" style="62" customWidth="1"/>
    <col min="6" max="6" width="10.5703125" style="62" customWidth="1"/>
    <col min="7" max="7" width="0.42578125" style="62" customWidth="1"/>
    <col min="8" max="19" width="25.7109375" style="63" customWidth="1"/>
    <col min="20" max="20" width="12.85546875" style="63" customWidth="1"/>
    <col min="21" max="21" width="14.28515625" style="63" customWidth="1"/>
    <col min="22" max="22" width="15.7109375" style="63" customWidth="1"/>
    <col min="23" max="23" width="10.140625" style="63" customWidth="1"/>
    <col min="24" max="48" width="9.28515625" style="63"/>
    <col min="49" max="16384" width="9.28515625" style="62"/>
  </cols>
  <sheetData>
    <row r="1" spans="1:48" s="62" customFormat="1" ht="20.25" hidden="1" customHeight="1" x14ac:dyDescent="0.25">
      <c r="E1" s="2" t="s">
        <v>161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</row>
    <row r="2" spans="1:48" s="62" customFormat="1" ht="15" hidden="1" x14ac:dyDescent="0.25">
      <c r="E2" s="2" t="s">
        <v>76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</row>
    <row r="3" spans="1:48" s="62" customFormat="1" ht="15" hidden="1" x14ac:dyDescent="0.25">
      <c r="E3" s="1" t="s">
        <v>28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</row>
    <row r="4" spans="1:48" s="62" customFormat="1" ht="15" hidden="1" x14ac:dyDescent="0.25">
      <c r="E4" s="4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</row>
    <row r="5" spans="1:48" s="62" customFormat="1" hidden="1" x14ac:dyDescent="0.2"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</row>
    <row r="6" spans="1:48" s="62" customFormat="1" hidden="1" x14ac:dyDescent="0.2"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s="62" customFormat="1" ht="14.25" customHeight="1" x14ac:dyDescent="0.25">
      <c r="A7" s="194"/>
      <c r="D7" s="2"/>
      <c r="E7" s="2" t="s">
        <v>229</v>
      </c>
      <c r="G7" s="195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s="62" customFormat="1" ht="12" customHeight="1" x14ac:dyDescent="0.25">
      <c r="A8" s="194"/>
      <c r="D8" s="2"/>
      <c r="E8" s="2" t="s">
        <v>76</v>
      </c>
      <c r="G8" s="196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</row>
    <row r="9" spans="1:48" s="62" customFormat="1" ht="12" customHeight="1" x14ac:dyDescent="0.25">
      <c r="A9" s="194"/>
      <c r="D9" s="1"/>
      <c r="E9" s="1" t="s">
        <v>28</v>
      </c>
      <c r="G9" s="195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</row>
    <row r="10" spans="1:48" s="62" customFormat="1" ht="10.5" customHeight="1" x14ac:dyDescent="0.25">
      <c r="A10" s="197"/>
      <c r="D10" s="4"/>
      <c r="E10" s="4" t="s">
        <v>224</v>
      </c>
      <c r="G10" s="195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</row>
    <row r="11" spans="1:48" s="62" customFormat="1" ht="19.5" hidden="1" customHeight="1" x14ac:dyDescent="0.25">
      <c r="A11" s="197"/>
      <c r="B11" s="197"/>
      <c r="C11" s="197"/>
      <c r="D11" s="197"/>
      <c r="E11" s="195"/>
      <c r="F11" s="195"/>
      <c r="G11" s="195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</row>
    <row r="12" spans="1:48" s="62" customFormat="1" ht="12.75" hidden="1" customHeight="1" x14ac:dyDescent="0.25">
      <c r="A12" s="197"/>
      <c r="B12" s="197"/>
      <c r="C12" s="197"/>
      <c r="D12" s="197"/>
      <c r="E12" s="195"/>
      <c r="F12" s="195"/>
      <c r="G12" s="195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</row>
    <row r="13" spans="1:48" s="62" customFormat="1" ht="44.25" customHeight="1" x14ac:dyDescent="0.2">
      <c r="A13" s="198" t="s">
        <v>228</v>
      </c>
      <c r="B13" s="198"/>
      <c r="C13" s="198"/>
      <c r="D13" s="198"/>
      <c r="E13" s="199"/>
      <c r="F13" s="199"/>
      <c r="G13" s="195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</row>
    <row r="14" spans="1:48" s="62" customFormat="1" ht="14.25" hidden="1" customHeight="1" x14ac:dyDescent="0.25">
      <c r="A14" s="197"/>
      <c r="B14" s="197"/>
      <c r="C14" s="197"/>
      <c r="D14" s="197"/>
      <c r="E14" s="200"/>
      <c r="F14" s="201"/>
      <c r="G14" s="195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</row>
    <row r="15" spans="1:48" s="62" customFormat="1" ht="18.75" customHeight="1" x14ac:dyDescent="0.25">
      <c r="A15" s="202"/>
      <c r="B15" s="203"/>
      <c r="C15" s="203"/>
      <c r="D15" s="202" t="s">
        <v>134</v>
      </c>
      <c r="E15" s="203"/>
      <c r="F15" s="203"/>
      <c r="G15" s="203"/>
      <c r="H15" s="204"/>
      <c r="I15" s="204"/>
      <c r="J15" s="204"/>
      <c r="K15" s="204"/>
      <c r="L15" s="204"/>
      <c r="M15" s="204"/>
      <c r="N15" s="204"/>
      <c r="O15" s="204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</row>
    <row r="16" spans="1:48" s="62" customFormat="1" ht="18.75" customHeight="1" x14ac:dyDescent="0.2">
      <c r="A16" s="205" t="s">
        <v>75</v>
      </c>
      <c r="B16" s="205" t="s">
        <v>36</v>
      </c>
      <c r="C16" s="205" t="s">
        <v>35</v>
      </c>
      <c r="D16" s="205" t="s">
        <v>225</v>
      </c>
      <c r="E16" s="206" t="s">
        <v>37</v>
      </c>
      <c r="F16" s="207"/>
      <c r="G16" s="208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</row>
    <row r="17" spans="1:48" s="62" customFormat="1" ht="18" customHeight="1" x14ac:dyDescent="0.25">
      <c r="A17" s="209"/>
      <c r="B17" s="209"/>
      <c r="C17" s="209"/>
      <c r="D17" s="210"/>
      <c r="E17" s="211" t="s">
        <v>226</v>
      </c>
      <c r="F17" s="211" t="s">
        <v>227</v>
      </c>
      <c r="G17" s="208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</row>
    <row r="18" spans="1:48" s="62" customFormat="1" ht="18.75" customHeight="1" x14ac:dyDescent="0.25">
      <c r="A18" s="212">
        <v>1</v>
      </c>
      <c r="B18" s="212">
        <v>2</v>
      </c>
      <c r="C18" s="212">
        <v>3</v>
      </c>
      <c r="D18" s="212">
        <v>4</v>
      </c>
      <c r="E18" s="211">
        <v>5</v>
      </c>
      <c r="F18" s="211">
        <v>6</v>
      </c>
      <c r="G18" s="208">
        <f>38200681.94-9439140</f>
        <v>28761541.939999998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</row>
    <row r="19" spans="1:48" s="6" customFormat="1" ht="79.5" customHeight="1" x14ac:dyDescent="0.25">
      <c r="A19" s="213" t="s">
        <v>109</v>
      </c>
      <c r="B19" s="214" t="s">
        <v>12</v>
      </c>
      <c r="C19" s="215"/>
      <c r="D19" s="216">
        <f>D21+D26</f>
        <v>30</v>
      </c>
      <c r="E19" s="217">
        <f>E21+E26</f>
        <v>30</v>
      </c>
      <c r="F19" s="217">
        <f>F21+F26</f>
        <v>30</v>
      </c>
      <c r="G19" s="59">
        <f>38200681.94-217800-6558.07-2783.87</f>
        <v>37973540</v>
      </c>
      <c r="H19" s="6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s="6" customFormat="1" ht="79.5" customHeight="1" x14ac:dyDescent="0.25">
      <c r="A20" s="213" t="s">
        <v>162</v>
      </c>
      <c r="B20" s="214" t="s">
        <v>163</v>
      </c>
      <c r="C20" s="215"/>
      <c r="D20" s="216">
        <f>D19</f>
        <v>30</v>
      </c>
      <c r="E20" s="217">
        <f>E19</f>
        <v>30</v>
      </c>
      <c r="F20" s="217">
        <f>F19</f>
        <v>30</v>
      </c>
      <c r="G20" s="59"/>
      <c r="H20" s="6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s="62" customFormat="1" ht="79.5" customHeight="1" x14ac:dyDescent="0.25">
      <c r="A21" s="218" t="s">
        <v>147</v>
      </c>
      <c r="B21" s="214" t="s">
        <v>164</v>
      </c>
      <c r="C21" s="215">
        <v>0</v>
      </c>
      <c r="D21" s="219">
        <f>D22+D24</f>
        <v>15</v>
      </c>
      <c r="E21" s="220">
        <f>E22+E24</f>
        <v>15</v>
      </c>
      <c r="F21" s="220">
        <f>F22+F24</f>
        <v>15</v>
      </c>
      <c r="G21" s="221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48" s="62" customFormat="1" ht="79.5" customHeight="1" x14ac:dyDescent="0.25">
      <c r="A22" s="222" t="s">
        <v>29</v>
      </c>
      <c r="B22" s="214" t="s">
        <v>164</v>
      </c>
      <c r="C22" s="215">
        <v>100</v>
      </c>
      <c r="D22" s="219">
        <f>D23</f>
        <v>9.1</v>
      </c>
      <c r="E22" s="220">
        <f>E23</f>
        <v>9.1</v>
      </c>
      <c r="F22" s="220">
        <f>F23</f>
        <v>9.1</v>
      </c>
      <c r="G22" s="221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</row>
    <row r="23" spans="1:48" s="62" customFormat="1" ht="79.5" customHeight="1" x14ac:dyDescent="0.25">
      <c r="A23" s="222" t="s">
        <v>165</v>
      </c>
      <c r="B23" s="214" t="s">
        <v>164</v>
      </c>
      <c r="C23" s="215">
        <v>110</v>
      </c>
      <c r="D23" s="219">
        <v>9.1</v>
      </c>
      <c r="E23" s="220">
        <v>9.1</v>
      </c>
      <c r="F23" s="220">
        <v>9.1</v>
      </c>
      <c r="G23" s="221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</row>
    <row r="24" spans="1:48" s="62" customFormat="1" ht="79.5" customHeight="1" x14ac:dyDescent="0.25">
      <c r="A24" s="223" t="s">
        <v>31</v>
      </c>
      <c r="B24" s="214" t="s">
        <v>164</v>
      </c>
      <c r="C24" s="215">
        <v>200</v>
      </c>
      <c r="D24" s="219">
        <f t="shared" ref="D24:F24" si="0">D25</f>
        <v>5.9</v>
      </c>
      <c r="E24" s="220">
        <f t="shared" si="0"/>
        <v>5.9</v>
      </c>
      <c r="F24" s="220">
        <f t="shared" si="0"/>
        <v>5.9</v>
      </c>
      <c r="G24" s="22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</row>
    <row r="25" spans="1:48" s="62" customFormat="1" ht="79.5" customHeight="1" x14ac:dyDescent="0.25">
      <c r="A25" s="223" t="s">
        <v>41</v>
      </c>
      <c r="B25" s="214" t="s">
        <v>164</v>
      </c>
      <c r="C25" s="215">
        <v>240</v>
      </c>
      <c r="D25" s="219">
        <v>5.9</v>
      </c>
      <c r="E25" s="220">
        <v>5.9</v>
      </c>
      <c r="F25" s="220">
        <v>5.9</v>
      </c>
      <c r="G25" s="221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</row>
    <row r="26" spans="1:48" s="62" customFormat="1" ht="79.5" customHeight="1" x14ac:dyDescent="0.25">
      <c r="A26" s="224" t="s">
        <v>148</v>
      </c>
      <c r="B26" s="214" t="s">
        <v>166</v>
      </c>
      <c r="C26" s="225">
        <v>0</v>
      </c>
      <c r="D26" s="219">
        <f>D27+D29</f>
        <v>15</v>
      </c>
      <c r="E26" s="220">
        <f>E27+E29</f>
        <v>15</v>
      </c>
      <c r="F26" s="220">
        <f>F27+F29</f>
        <v>15</v>
      </c>
      <c r="G26" s="221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</row>
    <row r="27" spans="1:48" s="62" customFormat="1" ht="79.5" customHeight="1" x14ac:dyDescent="0.25">
      <c r="A27" s="226" t="s">
        <v>29</v>
      </c>
      <c r="B27" s="214" t="s">
        <v>166</v>
      </c>
      <c r="C27" s="225">
        <v>100</v>
      </c>
      <c r="D27" s="219">
        <f>D28</f>
        <v>9.1</v>
      </c>
      <c r="E27" s="220">
        <f>E28</f>
        <v>9.1</v>
      </c>
      <c r="F27" s="220">
        <f>F28</f>
        <v>9.1</v>
      </c>
      <c r="G27" s="221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</row>
    <row r="28" spans="1:48" s="62" customFormat="1" ht="79.5" customHeight="1" x14ac:dyDescent="0.25">
      <c r="A28" s="222" t="s">
        <v>165</v>
      </c>
      <c r="B28" s="214" t="s">
        <v>166</v>
      </c>
      <c r="C28" s="225">
        <v>110</v>
      </c>
      <c r="D28" s="219">
        <v>9.1</v>
      </c>
      <c r="E28" s="220">
        <v>9.1</v>
      </c>
      <c r="F28" s="220">
        <v>9.1</v>
      </c>
      <c r="G28" s="221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</row>
    <row r="29" spans="1:48" s="62" customFormat="1" ht="79.5" customHeight="1" x14ac:dyDescent="0.25">
      <c r="A29" s="223" t="s">
        <v>31</v>
      </c>
      <c r="B29" s="214" t="s">
        <v>166</v>
      </c>
      <c r="C29" s="215">
        <v>200</v>
      </c>
      <c r="D29" s="219">
        <f t="shared" ref="D29:F29" si="1">D30</f>
        <v>5.9</v>
      </c>
      <c r="E29" s="220">
        <f t="shared" si="1"/>
        <v>5.9</v>
      </c>
      <c r="F29" s="220">
        <f t="shared" si="1"/>
        <v>5.9</v>
      </c>
      <c r="G29" s="221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</row>
    <row r="30" spans="1:48" s="62" customFormat="1" ht="79.5" customHeight="1" x14ac:dyDescent="0.25">
      <c r="A30" s="223" t="s">
        <v>41</v>
      </c>
      <c r="B30" s="214" t="s">
        <v>166</v>
      </c>
      <c r="C30" s="215">
        <v>240</v>
      </c>
      <c r="D30" s="219">
        <v>5.9</v>
      </c>
      <c r="E30" s="220">
        <v>5.9</v>
      </c>
      <c r="F30" s="220">
        <v>5.9</v>
      </c>
      <c r="G30" s="221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</row>
    <row r="31" spans="1:48" s="6" customFormat="1" ht="79.5" customHeight="1" x14ac:dyDescent="0.25">
      <c r="A31" s="227" t="s">
        <v>14</v>
      </c>
      <c r="B31" s="228" t="s">
        <v>231</v>
      </c>
      <c r="C31" s="229"/>
      <c r="D31" s="216">
        <f>D35</f>
        <v>7259.2</v>
      </c>
      <c r="E31" s="217">
        <f>E33</f>
        <v>3776.3</v>
      </c>
      <c r="F31" s="217">
        <f>F35</f>
        <v>3965.1</v>
      </c>
      <c r="G31" s="6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6" customFormat="1" ht="79.5" customHeight="1" x14ac:dyDescent="0.25">
      <c r="A32" s="227" t="s">
        <v>230</v>
      </c>
      <c r="B32" s="228" t="s">
        <v>231</v>
      </c>
      <c r="C32" s="229"/>
      <c r="D32" s="216">
        <f>D33</f>
        <v>7259.2</v>
      </c>
      <c r="E32" s="217">
        <f>E33</f>
        <v>3776.3</v>
      </c>
      <c r="F32" s="217">
        <f>F33</f>
        <v>3965.1</v>
      </c>
      <c r="G32" s="6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62" customFormat="1" ht="79.5" customHeight="1" x14ac:dyDescent="0.25">
      <c r="A33" s="223" t="s">
        <v>80</v>
      </c>
      <c r="B33" s="214" t="s">
        <v>232</v>
      </c>
      <c r="C33" s="215">
        <v>0</v>
      </c>
      <c r="D33" s="219">
        <f t="shared" ref="D33:F34" si="2">D34</f>
        <v>7259.2</v>
      </c>
      <c r="E33" s="220">
        <f t="shared" si="2"/>
        <v>3776.3</v>
      </c>
      <c r="F33" s="220">
        <f t="shared" si="2"/>
        <v>3965.1</v>
      </c>
      <c r="G33" s="195"/>
      <c r="H33" s="63"/>
      <c r="I33" s="88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</row>
    <row r="34" spans="1:48" s="62" customFormat="1" ht="79.5" customHeight="1" x14ac:dyDescent="0.25">
      <c r="A34" s="223" t="s">
        <v>31</v>
      </c>
      <c r="B34" s="214" t="s">
        <v>232</v>
      </c>
      <c r="C34" s="215">
        <v>200</v>
      </c>
      <c r="D34" s="219">
        <f t="shared" si="2"/>
        <v>7259.2</v>
      </c>
      <c r="E34" s="220">
        <f t="shared" si="2"/>
        <v>3776.3</v>
      </c>
      <c r="F34" s="220">
        <f t="shared" si="2"/>
        <v>3965.1</v>
      </c>
      <c r="G34" s="195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</row>
    <row r="35" spans="1:48" s="62" customFormat="1" ht="79.5" customHeight="1" x14ac:dyDescent="0.25">
      <c r="A35" s="223" t="s">
        <v>41</v>
      </c>
      <c r="B35" s="214" t="s">
        <v>232</v>
      </c>
      <c r="C35" s="215">
        <v>240</v>
      </c>
      <c r="D35" s="219">
        <f>4259.2+3000</f>
        <v>7259.2</v>
      </c>
      <c r="E35" s="220">
        <v>3776.3</v>
      </c>
      <c r="F35" s="220">
        <v>3965.1</v>
      </c>
      <c r="G35" s="195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</row>
    <row r="36" spans="1:48" s="62" customFormat="1" ht="79.5" customHeight="1" x14ac:dyDescent="0.2">
      <c r="A36" s="230" t="s">
        <v>167</v>
      </c>
      <c r="B36" s="231" t="s">
        <v>1</v>
      </c>
      <c r="C36" s="232">
        <v>0</v>
      </c>
      <c r="D36" s="216">
        <f>D37</f>
        <v>12306.4</v>
      </c>
      <c r="E36" s="217">
        <f>E37</f>
        <v>13455.9</v>
      </c>
      <c r="F36" s="217">
        <f>F37</f>
        <v>7962.1</v>
      </c>
      <c r="G36" s="66"/>
      <c r="H36" s="77"/>
      <c r="I36" s="60"/>
      <c r="J36" s="60"/>
      <c r="K36" s="60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</row>
    <row r="37" spans="1:48" s="62" customFormat="1" ht="79.5" customHeight="1" x14ac:dyDescent="0.25">
      <c r="A37" s="230" t="s">
        <v>168</v>
      </c>
      <c r="B37" s="233" t="s">
        <v>169</v>
      </c>
      <c r="C37" s="232"/>
      <c r="D37" s="216">
        <f>D38+D44</f>
        <v>12306.4</v>
      </c>
      <c r="E37" s="217">
        <f>E38+E44+E41</f>
        <v>13455.9</v>
      </c>
      <c r="F37" s="217">
        <f>F38+F44+F41</f>
        <v>7962.1</v>
      </c>
      <c r="G37" s="66"/>
      <c r="H37" s="77"/>
      <c r="I37" s="60"/>
      <c r="J37" s="60"/>
      <c r="K37" s="60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</row>
    <row r="38" spans="1:48" s="62" customFormat="1" ht="79.5" customHeight="1" x14ac:dyDescent="0.25">
      <c r="A38" s="223" t="s">
        <v>81</v>
      </c>
      <c r="B38" s="234" t="s">
        <v>170</v>
      </c>
      <c r="C38" s="215">
        <v>0</v>
      </c>
      <c r="D38" s="219">
        <f>D39+D42</f>
        <v>80</v>
      </c>
      <c r="E38" s="220">
        <f>E39</f>
        <v>80</v>
      </c>
      <c r="F38" s="220">
        <f>F39</f>
        <v>80</v>
      </c>
      <c r="G38" s="235"/>
      <c r="H38" s="78"/>
      <c r="I38" s="79"/>
      <c r="J38" s="79"/>
      <c r="K38" s="79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</row>
    <row r="39" spans="1:48" s="62" customFormat="1" ht="79.5" customHeight="1" x14ac:dyDescent="0.25">
      <c r="A39" s="223" t="s">
        <v>33</v>
      </c>
      <c r="B39" s="234" t="s">
        <v>170</v>
      </c>
      <c r="C39" s="215">
        <v>800</v>
      </c>
      <c r="D39" s="219">
        <f>D40</f>
        <v>80</v>
      </c>
      <c r="E39" s="220">
        <f>E40</f>
        <v>80</v>
      </c>
      <c r="F39" s="220">
        <f>F40</f>
        <v>80</v>
      </c>
      <c r="G39" s="235"/>
      <c r="H39" s="78"/>
      <c r="I39" s="79"/>
      <c r="J39" s="79"/>
      <c r="K39" s="79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</row>
    <row r="40" spans="1:48" s="62" customFormat="1" ht="79.5" customHeight="1" x14ac:dyDescent="0.25">
      <c r="A40" s="223" t="s">
        <v>27</v>
      </c>
      <c r="B40" s="234" t="s">
        <v>170</v>
      </c>
      <c r="C40" s="215">
        <v>870</v>
      </c>
      <c r="D40" s="219">
        <v>80</v>
      </c>
      <c r="E40" s="220">
        <v>80</v>
      </c>
      <c r="F40" s="220">
        <v>80</v>
      </c>
      <c r="G40" s="235"/>
      <c r="H40" s="78"/>
      <c r="I40" s="79"/>
      <c r="J40" s="79"/>
      <c r="K40" s="79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</row>
    <row r="41" spans="1:48" s="62" customFormat="1" ht="48" customHeight="1" x14ac:dyDescent="0.25">
      <c r="A41" s="223" t="s">
        <v>83</v>
      </c>
      <c r="B41" s="234" t="s">
        <v>171</v>
      </c>
      <c r="C41" s="215">
        <v>0</v>
      </c>
      <c r="D41" s="219">
        <v>0</v>
      </c>
      <c r="E41" s="220">
        <f>E42</f>
        <v>1142.5999999999999</v>
      </c>
      <c r="F41" s="220">
        <f>F42</f>
        <v>2013.8</v>
      </c>
      <c r="G41" s="236"/>
      <c r="H41" s="80"/>
      <c r="I41" s="81"/>
      <c r="J41" s="81"/>
      <c r="K41" s="81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</row>
    <row r="42" spans="1:48" s="62" customFormat="1" ht="24.75" customHeight="1" x14ac:dyDescent="0.25">
      <c r="A42" s="223" t="s">
        <v>33</v>
      </c>
      <c r="B42" s="234" t="s">
        <v>171</v>
      </c>
      <c r="C42" s="215">
        <v>800</v>
      </c>
      <c r="D42" s="219">
        <f>D43</f>
        <v>0</v>
      </c>
      <c r="E42" s="220">
        <f>E43</f>
        <v>1142.5999999999999</v>
      </c>
      <c r="F42" s="220">
        <f>F43</f>
        <v>2013.8</v>
      </c>
      <c r="G42" s="236"/>
      <c r="H42" s="82"/>
      <c r="I42" s="81"/>
      <c r="J42" s="81"/>
      <c r="K42" s="81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</row>
    <row r="43" spans="1:48" s="6" customFormat="1" ht="23.25" customHeight="1" x14ac:dyDescent="0.25">
      <c r="A43" s="223" t="s">
        <v>27</v>
      </c>
      <c r="B43" s="234" t="s">
        <v>171</v>
      </c>
      <c r="C43" s="215">
        <v>870</v>
      </c>
      <c r="D43" s="219">
        <v>0</v>
      </c>
      <c r="E43" s="220">
        <v>1142.5999999999999</v>
      </c>
      <c r="F43" s="220">
        <v>2013.8</v>
      </c>
      <c r="G43" s="235"/>
      <c r="H43" s="82"/>
      <c r="I43" s="81"/>
      <c r="J43" s="81"/>
      <c r="K43" s="8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s="6" customFormat="1" ht="37.5" customHeight="1" x14ac:dyDescent="0.25">
      <c r="A44" s="237" t="s">
        <v>172</v>
      </c>
      <c r="B44" s="238" t="s">
        <v>173</v>
      </c>
      <c r="C44" s="215"/>
      <c r="D44" s="219">
        <f>D45</f>
        <v>12226.4</v>
      </c>
      <c r="E44" s="220">
        <f>E45</f>
        <v>12233.3</v>
      </c>
      <c r="F44" s="220">
        <f>F45</f>
        <v>5868.3</v>
      </c>
      <c r="G44" s="235"/>
      <c r="H44" s="82"/>
      <c r="I44" s="81"/>
      <c r="J44" s="81"/>
      <c r="K44" s="8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6" customFormat="1" ht="45" customHeight="1" x14ac:dyDescent="0.25">
      <c r="A45" s="239" t="s">
        <v>105</v>
      </c>
      <c r="B45" s="240" t="s">
        <v>174</v>
      </c>
      <c r="C45" s="215">
        <v>0</v>
      </c>
      <c r="D45" s="219">
        <f>D46</f>
        <v>12226.4</v>
      </c>
      <c r="E45" s="220">
        <f>E46</f>
        <v>12233.3</v>
      </c>
      <c r="F45" s="220">
        <f>F47</f>
        <v>5868.3</v>
      </c>
      <c r="G45" s="235"/>
      <c r="H45" s="82"/>
      <c r="I45" s="81"/>
      <c r="J45" s="81"/>
      <c r="K45" s="8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6" customFormat="1" ht="37.5" customHeight="1" x14ac:dyDescent="0.25">
      <c r="A46" s="223" t="s">
        <v>38</v>
      </c>
      <c r="B46" s="240" t="s">
        <v>174</v>
      </c>
      <c r="C46" s="215">
        <v>500</v>
      </c>
      <c r="D46" s="219">
        <f>D47</f>
        <v>12226.4</v>
      </c>
      <c r="E46" s="220">
        <f>E47</f>
        <v>12233.3</v>
      </c>
      <c r="F46" s="220">
        <f>F47</f>
        <v>5868.3</v>
      </c>
      <c r="G46" s="235"/>
      <c r="H46" s="82"/>
      <c r="I46" s="81"/>
      <c r="J46" s="81"/>
      <c r="K46" s="8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6" customFormat="1" ht="27" customHeight="1" x14ac:dyDescent="0.25">
      <c r="A47" s="241" t="s">
        <v>26</v>
      </c>
      <c r="B47" s="240" t="s">
        <v>174</v>
      </c>
      <c r="C47" s="215">
        <v>540</v>
      </c>
      <c r="D47" s="219">
        <v>12226.4</v>
      </c>
      <c r="E47" s="220">
        <v>12233.3</v>
      </c>
      <c r="F47" s="220">
        <v>5868.3</v>
      </c>
      <c r="G47" s="235"/>
      <c r="H47" s="82"/>
      <c r="I47" s="81"/>
      <c r="J47" s="81"/>
      <c r="K47" s="8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s="62" customFormat="1" ht="39" customHeight="1" x14ac:dyDescent="0.2">
      <c r="A48" s="242" t="s">
        <v>3</v>
      </c>
      <c r="B48" s="234" t="s">
        <v>238</v>
      </c>
      <c r="C48" s="243">
        <v>0</v>
      </c>
      <c r="D48" s="216">
        <f>D50</f>
        <v>6957.1</v>
      </c>
      <c r="E48" s="217">
        <f>E50</f>
        <v>7014.2</v>
      </c>
      <c r="F48" s="217">
        <f>F50</f>
        <v>7062.2999999999993</v>
      </c>
      <c r="G48" s="244"/>
      <c r="H48" s="77"/>
      <c r="I48" s="60"/>
      <c r="J48" s="60"/>
      <c r="K48" s="60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</row>
    <row r="49" spans="1:48" s="62" customFormat="1" ht="39.75" customHeight="1" x14ac:dyDescent="0.2">
      <c r="A49" s="242" t="s">
        <v>233</v>
      </c>
      <c r="B49" s="234" t="s">
        <v>239</v>
      </c>
      <c r="C49" s="243"/>
      <c r="D49" s="216">
        <f>D50</f>
        <v>6957.1</v>
      </c>
      <c r="E49" s="217">
        <f>E50</f>
        <v>7014.2</v>
      </c>
      <c r="F49" s="217">
        <f>F50</f>
        <v>7062.2999999999993</v>
      </c>
      <c r="G49" s="244"/>
      <c r="H49" s="77"/>
      <c r="I49" s="60"/>
      <c r="J49" s="60"/>
      <c r="K49" s="60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</row>
    <row r="50" spans="1:48" s="62" customFormat="1" ht="56.25" customHeight="1" x14ac:dyDescent="0.25">
      <c r="A50" s="245" t="s">
        <v>85</v>
      </c>
      <c r="B50" s="234" t="s">
        <v>234</v>
      </c>
      <c r="C50" s="246">
        <v>0</v>
      </c>
      <c r="D50" s="219">
        <f>D51+D53+D55</f>
        <v>6957.1</v>
      </c>
      <c r="E50" s="220">
        <f>E51+E53+E56</f>
        <v>7014.2</v>
      </c>
      <c r="F50" s="220">
        <f>F51+F53+F56</f>
        <v>7062.2999999999993</v>
      </c>
      <c r="G50" s="247"/>
      <c r="H50" s="78"/>
      <c r="I50" s="79"/>
      <c r="J50" s="79"/>
      <c r="K50" s="79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</row>
    <row r="51" spans="1:48" s="62" customFormat="1" ht="17.25" customHeight="1" x14ac:dyDescent="0.25">
      <c r="A51" s="223" t="s">
        <v>29</v>
      </c>
      <c r="B51" s="234" t="s">
        <v>234</v>
      </c>
      <c r="C51" s="215">
        <v>100</v>
      </c>
      <c r="D51" s="219">
        <f>D52</f>
        <v>5950.1</v>
      </c>
      <c r="E51" s="220">
        <f>E52</f>
        <v>5846.2</v>
      </c>
      <c r="F51" s="220">
        <f>F52</f>
        <v>5846.2</v>
      </c>
      <c r="G51" s="248"/>
      <c r="H51" s="78"/>
      <c r="I51" s="79"/>
      <c r="J51" s="79"/>
      <c r="K51" s="79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</row>
    <row r="52" spans="1:48" s="62" customFormat="1" ht="25.5" customHeight="1" x14ac:dyDescent="0.25">
      <c r="A52" s="223" t="s">
        <v>34</v>
      </c>
      <c r="B52" s="234" t="s">
        <v>234</v>
      </c>
      <c r="C52" s="215">
        <v>110</v>
      </c>
      <c r="D52" s="219">
        <f>4207.8+1742.3</f>
        <v>5950.1</v>
      </c>
      <c r="E52" s="220">
        <f>4103.9+1742.3</f>
        <v>5846.2</v>
      </c>
      <c r="F52" s="220">
        <f>4103.9+1742.3</f>
        <v>5846.2</v>
      </c>
      <c r="G52" s="235"/>
      <c r="H52" s="78"/>
      <c r="I52" s="79"/>
      <c r="J52" s="79"/>
      <c r="K52" s="79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</row>
    <row r="53" spans="1:48" s="62" customFormat="1" ht="24" customHeight="1" x14ac:dyDescent="0.25">
      <c r="A53" s="249" t="s">
        <v>31</v>
      </c>
      <c r="B53" s="234" t="s">
        <v>234</v>
      </c>
      <c r="C53" s="215">
        <v>200</v>
      </c>
      <c r="D53" s="219">
        <f>D54</f>
        <v>1006</v>
      </c>
      <c r="E53" s="220">
        <f>E54</f>
        <v>1167</v>
      </c>
      <c r="F53" s="220">
        <f>F54</f>
        <v>1215.0999999999999</v>
      </c>
      <c r="G53" s="235"/>
      <c r="H53" s="78"/>
      <c r="I53" s="79"/>
      <c r="J53" s="79"/>
      <c r="K53" s="79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</row>
    <row r="54" spans="1:48" s="62" customFormat="1" ht="31.5" customHeight="1" x14ac:dyDescent="0.25">
      <c r="A54" s="223" t="s">
        <v>32</v>
      </c>
      <c r="B54" s="234" t="s">
        <v>234</v>
      </c>
      <c r="C54" s="215">
        <v>240</v>
      </c>
      <c r="D54" s="219">
        <v>1006</v>
      </c>
      <c r="E54" s="220">
        <v>1167</v>
      </c>
      <c r="F54" s="220">
        <v>1215.0999999999999</v>
      </c>
      <c r="G54" s="244"/>
      <c r="H54" s="78"/>
      <c r="I54" s="79"/>
      <c r="J54" s="79"/>
      <c r="K54" s="79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</row>
    <row r="55" spans="1:48" s="62" customFormat="1" ht="37.5" customHeight="1" x14ac:dyDescent="0.25">
      <c r="A55" s="250" t="s">
        <v>33</v>
      </c>
      <c r="B55" s="234" t="s">
        <v>234</v>
      </c>
      <c r="C55" s="215">
        <v>800</v>
      </c>
      <c r="D55" s="219">
        <f>D56</f>
        <v>1</v>
      </c>
      <c r="E55" s="220">
        <f>E56</f>
        <v>1</v>
      </c>
      <c r="F55" s="220">
        <f>F56</f>
        <v>1</v>
      </c>
      <c r="G55" s="235"/>
      <c r="H55" s="78"/>
      <c r="I55" s="79"/>
      <c r="J55" s="79"/>
      <c r="K55" s="79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</row>
    <row r="56" spans="1:48" s="62" customFormat="1" ht="42" customHeight="1" x14ac:dyDescent="0.25">
      <c r="A56" s="250" t="s">
        <v>23</v>
      </c>
      <c r="B56" s="234" t="s">
        <v>234</v>
      </c>
      <c r="C56" s="215">
        <v>850</v>
      </c>
      <c r="D56" s="219">
        <v>1</v>
      </c>
      <c r="E56" s="220">
        <v>1</v>
      </c>
      <c r="F56" s="220">
        <v>1</v>
      </c>
      <c r="G56" s="251"/>
      <c r="H56" s="78"/>
      <c r="I56" s="79"/>
      <c r="J56" s="79"/>
      <c r="K56" s="79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</row>
    <row r="57" spans="1:48" s="62" customFormat="1" ht="42" customHeight="1" x14ac:dyDescent="0.25">
      <c r="A57" s="242" t="s">
        <v>18</v>
      </c>
      <c r="B57" s="252" t="s">
        <v>19</v>
      </c>
      <c r="C57" s="253">
        <v>0</v>
      </c>
      <c r="D57" s="216">
        <f>D59</f>
        <v>700</v>
      </c>
      <c r="E57" s="217">
        <f>E59</f>
        <v>822</v>
      </c>
      <c r="F57" s="217">
        <f>F59</f>
        <v>822</v>
      </c>
      <c r="G57" s="254"/>
      <c r="H57" s="78"/>
      <c r="I57" s="79"/>
      <c r="J57" s="79"/>
      <c r="K57" s="79"/>
      <c r="L57" s="63"/>
      <c r="M57" s="63"/>
      <c r="N57" s="63"/>
      <c r="O57" s="63"/>
      <c r="P57" s="63"/>
      <c r="Q57" s="63"/>
      <c r="R57" s="63"/>
      <c r="S57" s="88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</row>
    <row r="58" spans="1:48" s="62" customFormat="1" ht="42" customHeight="1" x14ac:dyDescent="0.25">
      <c r="A58" s="230" t="s">
        <v>175</v>
      </c>
      <c r="B58" s="252" t="s">
        <v>176</v>
      </c>
      <c r="C58" s="253"/>
      <c r="D58" s="219">
        <f>D59</f>
        <v>700</v>
      </c>
      <c r="E58" s="220">
        <f>E59</f>
        <v>822</v>
      </c>
      <c r="F58" s="220">
        <f>F59</f>
        <v>822</v>
      </c>
      <c r="G58" s="254"/>
      <c r="H58" s="78"/>
      <c r="I58" s="79"/>
      <c r="J58" s="79"/>
      <c r="K58" s="79"/>
      <c r="L58" s="63"/>
      <c r="M58" s="63"/>
      <c r="N58" s="63"/>
      <c r="O58" s="63"/>
      <c r="P58" s="63"/>
      <c r="Q58" s="63"/>
      <c r="R58" s="63"/>
      <c r="S58" s="88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</row>
    <row r="59" spans="1:48" s="62" customFormat="1" ht="56.25" customHeight="1" x14ac:dyDescent="0.25">
      <c r="A59" s="255" t="s">
        <v>103</v>
      </c>
      <c r="B59" s="214" t="s">
        <v>177</v>
      </c>
      <c r="C59" s="253">
        <v>0</v>
      </c>
      <c r="D59" s="219">
        <f>D60+D62</f>
        <v>700</v>
      </c>
      <c r="E59" s="220">
        <f>E60+E62</f>
        <v>822</v>
      </c>
      <c r="F59" s="220">
        <f>F60+F62</f>
        <v>822</v>
      </c>
      <c r="G59" s="236"/>
      <c r="H59" s="78"/>
      <c r="I59" s="79"/>
      <c r="J59" s="79"/>
      <c r="K59" s="79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</row>
    <row r="60" spans="1:48" s="62" customFormat="1" ht="56.25" customHeight="1" x14ac:dyDescent="0.25">
      <c r="A60" s="223" t="s">
        <v>31</v>
      </c>
      <c r="B60" s="214" t="s">
        <v>177</v>
      </c>
      <c r="C60" s="225">
        <v>200</v>
      </c>
      <c r="D60" s="219">
        <v>328</v>
      </c>
      <c r="E60" s="220">
        <v>450</v>
      </c>
      <c r="F60" s="220">
        <v>450</v>
      </c>
      <c r="G60" s="256"/>
      <c r="H60" s="78"/>
      <c r="I60" s="79"/>
      <c r="J60" s="79"/>
      <c r="K60" s="79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</row>
    <row r="61" spans="1:48" s="62" customFormat="1" ht="56.25" customHeight="1" x14ac:dyDescent="0.25">
      <c r="A61" s="223" t="s">
        <v>32</v>
      </c>
      <c r="B61" s="214" t="s">
        <v>177</v>
      </c>
      <c r="C61" s="225">
        <v>240</v>
      </c>
      <c r="D61" s="219">
        <v>386.4</v>
      </c>
      <c r="E61" s="220">
        <v>450</v>
      </c>
      <c r="F61" s="220">
        <v>450</v>
      </c>
      <c r="G61" s="235"/>
      <c r="H61" s="78"/>
      <c r="I61" s="79"/>
      <c r="J61" s="79"/>
      <c r="K61" s="79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</row>
    <row r="62" spans="1:48" s="62" customFormat="1" ht="56.25" customHeight="1" x14ac:dyDescent="0.25">
      <c r="A62" s="257" t="s">
        <v>33</v>
      </c>
      <c r="B62" s="214" t="s">
        <v>177</v>
      </c>
      <c r="C62" s="225">
        <v>800</v>
      </c>
      <c r="D62" s="219">
        <f>D63</f>
        <v>372</v>
      </c>
      <c r="E62" s="220">
        <f>E63</f>
        <v>372</v>
      </c>
      <c r="F62" s="220">
        <f>F63</f>
        <v>372</v>
      </c>
      <c r="G62" s="256"/>
      <c r="H62" s="78"/>
      <c r="I62" s="79"/>
      <c r="J62" s="79"/>
      <c r="K62" s="79"/>
      <c r="L62" s="63"/>
      <c r="M62" s="63"/>
      <c r="N62" s="63"/>
      <c r="O62" s="182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</row>
    <row r="63" spans="1:48" s="62" customFormat="1" ht="56.25" customHeight="1" x14ac:dyDescent="0.25">
      <c r="A63" s="223" t="s">
        <v>104</v>
      </c>
      <c r="B63" s="214" t="s">
        <v>177</v>
      </c>
      <c r="C63" s="225">
        <v>810</v>
      </c>
      <c r="D63" s="219">
        <v>372</v>
      </c>
      <c r="E63" s="220">
        <v>372</v>
      </c>
      <c r="F63" s="220">
        <v>372</v>
      </c>
      <c r="G63" s="244"/>
      <c r="H63" s="78"/>
      <c r="I63" s="79"/>
      <c r="J63" s="79"/>
      <c r="K63" s="79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</row>
    <row r="64" spans="1:48" s="62" customFormat="1" ht="56.25" customHeight="1" x14ac:dyDescent="0.25">
      <c r="A64" s="242" t="s">
        <v>129</v>
      </c>
      <c r="B64" s="231" t="s">
        <v>135</v>
      </c>
      <c r="C64" s="258">
        <v>0</v>
      </c>
      <c r="D64" s="216">
        <f>D65</f>
        <v>9937.7000000000007</v>
      </c>
      <c r="E64" s="217">
        <f>E66</f>
        <v>10119.9</v>
      </c>
      <c r="F64" s="217">
        <f>F66</f>
        <v>10183.5</v>
      </c>
      <c r="G64" s="235"/>
      <c r="H64" s="78"/>
      <c r="I64" s="79"/>
      <c r="J64" s="79"/>
      <c r="K64" s="79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</row>
    <row r="65" spans="1:48" s="62" customFormat="1" ht="56.25" customHeight="1" x14ac:dyDescent="0.25">
      <c r="A65" s="259" t="s">
        <v>178</v>
      </c>
      <c r="B65" s="231" t="s">
        <v>179</v>
      </c>
      <c r="C65" s="258"/>
      <c r="D65" s="216">
        <f>D66</f>
        <v>9937.7000000000007</v>
      </c>
      <c r="E65" s="217">
        <f>E66</f>
        <v>10119.9</v>
      </c>
      <c r="F65" s="217">
        <f>F66</f>
        <v>10183.5</v>
      </c>
      <c r="G65" s="235"/>
      <c r="H65" s="78"/>
      <c r="I65" s="79"/>
      <c r="J65" s="79"/>
      <c r="K65" s="79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</row>
    <row r="66" spans="1:48" s="62" customFormat="1" ht="56.25" customHeight="1" x14ac:dyDescent="0.25">
      <c r="A66" s="245" t="s">
        <v>130</v>
      </c>
      <c r="B66" s="234" t="s">
        <v>180</v>
      </c>
      <c r="C66" s="225">
        <v>0</v>
      </c>
      <c r="D66" s="260">
        <f>D67+D69+D72</f>
        <v>9937.7000000000007</v>
      </c>
      <c r="E66" s="261">
        <f>E67+E69+E72</f>
        <v>10119.9</v>
      </c>
      <c r="F66" s="261">
        <f>F67+F69+F72</f>
        <v>10183.5</v>
      </c>
      <c r="G66" s="235"/>
      <c r="H66" s="78"/>
      <c r="I66" s="79"/>
      <c r="J66" s="79"/>
      <c r="K66" s="79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</row>
    <row r="67" spans="1:48" s="62" customFormat="1" ht="57" customHeight="1" x14ac:dyDescent="0.25">
      <c r="A67" s="223" t="s">
        <v>29</v>
      </c>
      <c r="B67" s="234" t="s">
        <v>180</v>
      </c>
      <c r="C67" s="215">
        <v>100</v>
      </c>
      <c r="D67" s="260">
        <f>D68</f>
        <v>8141.8</v>
      </c>
      <c r="E67" s="261">
        <f>E68</f>
        <v>8141.8</v>
      </c>
      <c r="F67" s="261">
        <f>F68</f>
        <v>8141.8</v>
      </c>
      <c r="G67" s="236"/>
      <c r="H67" s="78"/>
      <c r="I67" s="79"/>
      <c r="J67" s="79"/>
      <c r="K67" s="79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</row>
    <row r="68" spans="1:48" s="62" customFormat="1" ht="57" customHeight="1" x14ac:dyDescent="0.25">
      <c r="A68" s="223" t="s">
        <v>34</v>
      </c>
      <c r="B68" s="234" t="s">
        <v>180</v>
      </c>
      <c r="C68" s="215">
        <v>110</v>
      </c>
      <c r="D68" s="260">
        <v>8141.8</v>
      </c>
      <c r="E68" s="260">
        <v>8141.8</v>
      </c>
      <c r="F68" s="260">
        <v>8141.8</v>
      </c>
      <c r="G68" s="244"/>
      <c r="H68" s="78"/>
      <c r="I68" s="90"/>
      <c r="J68" s="79"/>
      <c r="K68" s="79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</row>
    <row r="69" spans="1:48" s="62" customFormat="1" ht="57" customHeight="1" x14ac:dyDescent="0.25">
      <c r="A69" s="223" t="s">
        <v>31</v>
      </c>
      <c r="B69" s="234" t="s">
        <v>180</v>
      </c>
      <c r="C69" s="215">
        <v>200</v>
      </c>
      <c r="D69" s="260">
        <v>1794.9</v>
      </c>
      <c r="E69" s="261">
        <v>1977.1</v>
      </c>
      <c r="F69" s="261">
        <v>2040.7</v>
      </c>
      <c r="G69" s="236"/>
      <c r="H69" s="84"/>
      <c r="I69" s="53"/>
      <c r="J69" s="53"/>
      <c r="K69" s="5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</row>
    <row r="70" spans="1:48" s="62" customFormat="1" ht="57" customHeight="1" x14ac:dyDescent="0.25">
      <c r="A70" s="223" t="s">
        <v>32</v>
      </c>
      <c r="B70" s="234" t="s">
        <v>180</v>
      </c>
      <c r="C70" s="215">
        <v>240</v>
      </c>
      <c r="D70" s="260">
        <v>1794.9</v>
      </c>
      <c r="E70" s="260">
        <v>1977.1</v>
      </c>
      <c r="F70" s="260">
        <v>2040.7</v>
      </c>
      <c r="G70" s="262"/>
      <c r="H70" s="84"/>
      <c r="I70" s="53"/>
      <c r="J70" s="53"/>
      <c r="K70" s="53"/>
      <c r="L70" s="63"/>
      <c r="M70" s="63"/>
      <c r="N70" s="63"/>
      <c r="O70" s="63"/>
      <c r="P70" s="63"/>
      <c r="Q70" s="63"/>
      <c r="R70" s="63"/>
      <c r="S70" s="63"/>
      <c r="T70" s="2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</row>
    <row r="71" spans="1:48" s="62" customFormat="1" ht="57" customHeight="1" x14ac:dyDescent="0.25">
      <c r="A71" s="250" t="s">
        <v>33</v>
      </c>
      <c r="B71" s="234" t="s">
        <v>180</v>
      </c>
      <c r="C71" s="215">
        <v>800</v>
      </c>
      <c r="D71" s="260">
        <f>D72</f>
        <v>1</v>
      </c>
      <c r="E71" s="261">
        <f>E72</f>
        <v>1</v>
      </c>
      <c r="F71" s="261">
        <f>F72</f>
        <v>1</v>
      </c>
      <c r="G71" s="262"/>
      <c r="H71" s="84"/>
      <c r="I71" s="53"/>
      <c r="J71" s="53"/>
      <c r="K71" s="53"/>
      <c r="L71" s="63"/>
      <c r="M71" s="63"/>
      <c r="N71" s="63"/>
      <c r="O71" s="63"/>
      <c r="P71" s="63"/>
      <c r="Q71" s="63"/>
      <c r="R71" s="63"/>
      <c r="S71" s="63"/>
      <c r="T71" s="2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</row>
    <row r="72" spans="1:48" s="62" customFormat="1" ht="57" customHeight="1" x14ac:dyDescent="0.25">
      <c r="A72" s="264" t="s">
        <v>46</v>
      </c>
      <c r="B72" s="234" t="s">
        <v>180</v>
      </c>
      <c r="C72" s="215">
        <v>850</v>
      </c>
      <c r="D72" s="260">
        <v>1</v>
      </c>
      <c r="E72" s="261">
        <v>1</v>
      </c>
      <c r="F72" s="261">
        <v>1</v>
      </c>
      <c r="G72" s="262"/>
      <c r="H72" s="84"/>
      <c r="I72" s="53"/>
      <c r="J72" s="53"/>
      <c r="K72" s="53"/>
      <c r="L72" s="63"/>
      <c r="M72" s="63"/>
      <c r="N72" s="63"/>
      <c r="O72" s="63"/>
      <c r="P72" s="63"/>
      <c r="Q72" s="63"/>
      <c r="R72" s="63"/>
      <c r="S72" s="63"/>
      <c r="T72" s="2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</row>
    <row r="73" spans="1:48" s="62" customFormat="1" ht="57" customHeight="1" x14ac:dyDescent="0.25">
      <c r="A73" s="242" t="s">
        <v>132</v>
      </c>
      <c r="B73" s="252" t="s">
        <v>138</v>
      </c>
      <c r="C73" s="232">
        <v>0</v>
      </c>
      <c r="D73" s="216">
        <f>D75</f>
        <v>307.89999999999998</v>
      </c>
      <c r="E73" s="217">
        <f>E75</f>
        <v>307.89999999999998</v>
      </c>
      <c r="F73" s="217">
        <f>F75</f>
        <v>307.89999999999998</v>
      </c>
      <c r="G73" s="262"/>
      <c r="H73" s="89"/>
      <c r="I73" s="53"/>
      <c r="J73" s="53"/>
      <c r="K73" s="53"/>
      <c r="L73" s="63"/>
      <c r="M73" s="63"/>
      <c r="N73" s="63"/>
      <c r="O73" s="63"/>
      <c r="P73" s="63"/>
      <c r="Q73" s="63"/>
      <c r="R73" s="63"/>
      <c r="S73" s="63"/>
      <c r="T73" s="2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</row>
    <row r="74" spans="1:48" s="62" customFormat="1" ht="57" customHeight="1" x14ac:dyDescent="0.25">
      <c r="A74" s="242" t="s">
        <v>235</v>
      </c>
      <c r="B74" s="252" t="s">
        <v>236</v>
      </c>
      <c r="C74" s="232"/>
      <c r="D74" s="216">
        <f>D75</f>
        <v>307.89999999999998</v>
      </c>
      <c r="E74" s="217">
        <f>E75</f>
        <v>307.89999999999998</v>
      </c>
      <c r="F74" s="217">
        <f>F75</f>
        <v>307.89999999999998</v>
      </c>
      <c r="G74" s="262"/>
      <c r="H74" s="89"/>
      <c r="I74" s="53"/>
      <c r="J74" s="53"/>
      <c r="K74" s="53"/>
      <c r="L74" s="63"/>
      <c r="M74" s="63"/>
      <c r="N74" s="63"/>
      <c r="O74" s="63"/>
      <c r="P74" s="63"/>
      <c r="Q74" s="63"/>
      <c r="R74" s="63"/>
      <c r="S74" s="63"/>
      <c r="T74" s="2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</row>
    <row r="75" spans="1:48" s="62" customFormat="1" ht="57" customHeight="1" x14ac:dyDescent="0.25">
      <c r="A75" s="245" t="s">
        <v>133</v>
      </c>
      <c r="B75" s="234" t="s">
        <v>237</v>
      </c>
      <c r="C75" s="215">
        <v>0</v>
      </c>
      <c r="D75" s="219">
        <f t="shared" ref="D75:F76" si="3">D76</f>
        <v>307.89999999999998</v>
      </c>
      <c r="E75" s="220">
        <f t="shared" si="3"/>
        <v>307.89999999999998</v>
      </c>
      <c r="F75" s="220">
        <f t="shared" si="3"/>
        <v>307.89999999999998</v>
      </c>
      <c r="G75" s="262"/>
      <c r="H75" s="84"/>
      <c r="I75" s="53"/>
      <c r="J75" s="53"/>
      <c r="K75" s="53"/>
      <c r="L75" s="63"/>
      <c r="M75" s="63"/>
      <c r="N75" s="63"/>
      <c r="O75" s="63"/>
      <c r="P75" s="63"/>
      <c r="Q75" s="63"/>
      <c r="R75" s="63"/>
      <c r="S75" s="63"/>
      <c r="T75" s="2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</row>
    <row r="76" spans="1:48" s="62" customFormat="1" ht="57" customHeight="1" x14ac:dyDescent="0.25">
      <c r="A76" s="223" t="s">
        <v>29</v>
      </c>
      <c r="B76" s="234" t="s">
        <v>237</v>
      </c>
      <c r="C76" s="215">
        <v>100</v>
      </c>
      <c r="D76" s="219">
        <f t="shared" si="3"/>
        <v>307.89999999999998</v>
      </c>
      <c r="E76" s="220">
        <f t="shared" si="3"/>
        <v>307.89999999999998</v>
      </c>
      <c r="F76" s="220">
        <f t="shared" si="3"/>
        <v>307.89999999999998</v>
      </c>
      <c r="G76" s="262"/>
      <c r="H76" s="84"/>
      <c r="I76" s="53"/>
      <c r="J76" s="53"/>
      <c r="K76" s="53"/>
      <c r="L76" s="63"/>
      <c r="M76" s="63"/>
      <c r="N76" s="63"/>
      <c r="O76" s="63"/>
      <c r="P76" s="63"/>
      <c r="Q76" s="63"/>
      <c r="R76" s="63"/>
      <c r="S76" s="63"/>
      <c r="T76" s="2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</row>
    <row r="77" spans="1:48" s="62" customFormat="1" ht="57" customHeight="1" x14ac:dyDescent="0.25">
      <c r="A77" s="223" t="s">
        <v>34</v>
      </c>
      <c r="B77" s="234" t="s">
        <v>237</v>
      </c>
      <c r="C77" s="215">
        <v>110</v>
      </c>
      <c r="D77" s="219">
        <v>307.89999999999998</v>
      </c>
      <c r="E77" s="220">
        <v>307.89999999999998</v>
      </c>
      <c r="F77" s="220">
        <v>307.89999999999998</v>
      </c>
      <c r="G77" s="235"/>
      <c r="H77" s="84"/>
      <c r="I77" s="53"/>
      <c r="J77" s="53"/>
      <c r="K77" s="5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</row>
    <row r="78" spans="1:48" s="6" customFormat="1" ht="57" customHeight="1" x14ac:dyDescent="0.25">
      <c r="A78" s="242" t="s">
        <v>7</v>
      </c>
      <c r="B78" s="265" t="s">
        <v>127</v>
      </c>
      <c r="C78" s="232">
        <v>0</v>
      </c>
      <c r="D78" s="216">
        <f>D82</f>
        <v>480</v>
      </c>
      <c r="E78" s="217">
        <f>E79</f>
        <v>480</v>
      </c>
      <c r="F78" s="217">
        <f>F79</f>
        <v>351.2</v>
      </c>
      <c r="G78" s="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</row>
    <row r="79" spans="1:48" s="6" customFormat="1" ht="57" customHeight="1" x14ac:dyDescent="0.25">
      <c r="A79" s="242" t="s">
        <v>181</v>
      </c>
      <c r="B79" s="265" t="s">
        <v>182</v>
      </c>
      <c r="C79" s="232">
        <v>0</v>
      </c>
      <c r="D79" s="219">
        <f t="shared" ref="D79:F81" si="4">D80</f>
        <v>480</v>
      </c>
      <c r="E79" s="220">
        <v>480</v>
      </c>
      <c r="F79" s="220">
        <f>F82</f>
        <v>351.2</v>
      </c>
      <c r="G79" s="8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</row>
    <row r="80" spans="1:48" s="6" customFormat="1" ht="57" customHeight="1" x14ac:dyDescent="0.25">
      <c r="A80" s="259" t="s">
        <v>102</v>
      </c>
      <c r="B80" s="266" t="s">
        <v>183</v>
      </c>
      <c r="C80" s="215">
        <v>0</v>
      </c>
      <c r="D80" s="219">
        <f t="shared" si="4"/>
        <v>480</v>
      </c>
      <c r="E80" s="220">
        <f t="shared" si="4"/>
        <v>480</v>
      </c>
      <c r="F80" s="220">
        <f t="shared" si="4"/>
        <v>351.2</v>
      </c>
      <c r="G80" s="8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</row>
    <row r="81" spans="1:48" s="6" customFormat="1" ht="57" customHeight="1" x14ac:dyDescent="0.25">
      <c r="A81" s="245" t="s">
        <v>78</v>
      </c>
      <c r="B81" s="266" t="s">
        <v>183</v>
      </c>
      <c r="C81" s="215">
        <v>200</v>
      </c>
      <c r="D81" s="219">
        <f t="shared" si="4"/>
        <v>480</v>
      </c>
      <c r="E81" s="220">
        <f t="shared" si="4"/>
        <v>480</v>
      </c>
      <c r="F81" s="220">
        <f t="shared" si="4"/>
        <v>351.2</v>
      </c>
      <c r="G81" s="8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</row>
    <row r="82" spans="1:48" s="6" customFormat="1" ht="57" customHeight="1" x14ac:dyDescent="0.25">
      <c r="A82" s="245" t="s">
        <v>32</v>
      </c>
      <c r="B82" s="266" t="s">
        <v>183</v>
      </c>
      <c r="C82" s="215">
        <v>240</v>
      </c>
      <c r="D82" s="219">
        <f>400+80</f>
        <v>480</v>
      </c>
      <c r="E82" s="220">
        <v>480</v>
      </c>
      <c r="F82" s="220">
        <v>351.2</v>
      </c>
      <c r="G82" s="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</row>
    <row r="83" spans="1:48" s="6" customFormat="1" ht="57" customHeight="1" x14ac:dyDescent="0.25">
      <c r="A83" s="242" t="s">
        <v>184</v>
      </c>
      <c r="B83" s="265" t="s">
        <v>8</v>
      </c>
      <c r="C83" s="232"/>
      <c r="D83" s="216">
        <f>D84+D88</f>
        <v>35</v>
      </c>
      <c r="E83" s="217">
        <f>E84+E88</f>
        <v>65</v>
      </c>
      <c r="F83" s="217">
        <f>F88+F84</f>
        <v>65</v>
      </c>
      <c r="G83" s="8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1:48" s="6" customFormat="1" ht="57" customHeight="1" x14ac:dyDescent="0.25">
      <c r="A84" s="242" t="s">
        <v>185</v>
      </c>
      <c r="B84" s="267" t="s">
        <v>186</v>
      </c>
      <c r="C84" s="232"/>
      <c r="D84" s="219">
        <f t="shared" ref="D84:F86" si="5">D85</f>
        <v>30</v>
      </c>
      <c r="E84" s="220">
        <f t="shared" si="5"/>
        <v>60</v>
      </c>
      <c r="F84" s="220">
        <f t="shared" si="5"/>
        <v>60</v>
      </c>
      <c r="G84" s="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</row>
    <row r="85" spans="1:48" s="6" customFormat="1" ht="57" customHeight="1" x14ac:dyDescent="0.25">
      <c r="A85" s="245" t="s">
        <v>187</v>
      </c>
      <c r="B85" s="267" t="s">
        <v>188</v>
      </c>
      <c r="C85" s="215">
        <v>0</v>
      </c>
      <c r="D85" s="219">
        <f t="shared" si="5"/>
        <v>30</v>
      </c>
      <c r="E85" s="220">
        <f t="shared" si="5"/>
        <v>60</v>
      </c>
      <c r="F85" s="220">
        <f t="shared" si="5"/>
        <v>60</v>
      </c>
      <c r="G85" s="8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</row>
    <row r="86" spans="1:48" s="6" customFormat="1" ht="61.5" customHeight="1" x14ac:dyDescent="0.25">
      <c r="A86" s="249" t="s">
        <v>31</v>
      </c>
      <c r="B86" s="267" t="s">
        <v>188</v>
      </c>
      <c r="C86" s="225">
        <v>200</v>
      </c>
      <c r="D86" s="219">
        <f t="shared" si="5"/>
        <v>30</v>
      </c>
      <c r="E86" s="220">
        <f t="shared" si="5"/>
        <v>60</v>
      </c>
      <c r="F86" s="220">
        <f t="shared" si="5"/>
        <v>60</v>
      </c>
      <c r="G86" s="8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1:48" s="6" customFormat="1" ht="61.5" customHeight="1" x14ac:dyDescent="0.25">
      <c r="A87" s="223" t="s">
        <v>32</v>
      </c>
      <c r="B87" s="267" t="s">
        <v>188</v>
      </c>
      <c r="C87" s="225">
        <v>240</v>
      </c>
      <c r="D87" s="219">
        <v>30</v>
      </c>
      <c r="E87" s="220">
        <v>60</v>
      </c>
      <c r="F87" s="220">
        <v>60</v>
      </c>
      <c r="G87" s="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</row>
    <row r="88" spans="1:48" s="6" customFormat="1" ht="61.5" customHeight="1" x14ac:dyDescent="0.25">
      <c r="A88" s="242" t="s">
        <v>189</v>
      </c>
      <c r="B88" s="265" t="s">
        <v>190</v>
      </c>
      <c r="C88" s="232"/>
      <c r="D88" s="216">
        <f>D89</f>
        <v>5</v>
      </c>
      <c r="E88" s="217">
        <f>E89</f>
        <v>5</v>
      </c>
      <c r="F88" s="217">
        <f>F89</f>
        <v>5</v>
      </c>
      <c r="G88" s="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</row>
    <row r="89" spans="1:48" s="6" customFormat="1" ht="61.5" customHeight="1" x14ac:dyDescent="0.25">
      <c r="A89" s="259" t="s">
        <v>191</v>
      </c>
      <c r="B89" s="266" t="s">
        <v>190</v>
      </c>
      <c r="C89" s="215">
        <v>0</v>
      </c>
      <c r="D89" s="219">
        <f t="shared" ref="D89:F90" si="6">D90</f>
        <v>5</v>
      </c>
      <c r="E89" s="220">
        <f t="shared" si="6"/>
        <v>5</v>
      </c>
      <c r="F89" s="220">
        <f t="shared" si="6"/>
        <v>5</v>
      </c>
      <c r="G89" s="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1:48" s="6" customFormat="1" ht="61.5" customHeight="1" x14ac:dyDescent="0.25">
      <c r="A90" s="245" t="s">
        <v>78</v>
      </c>
      <c r="B90" s="266" t="s">
        <v>192</v>
      </c>
      <c r="C90" s="215">
        <v>200</v>
      </c>
      <c r="D90" s="219">
        <f t="shared" si="6"/>
        <v>5</v>
      </c>
      <c r="E90" s="220">
        <f t="shared" si="6"/>
        <v>5</v>
      </c>
      <c r="F90" s="220">
        <f t="shared" si="6"/>
        <v>5</v>
      </c>
      <c r="G90" s="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1:48" s="6" customFormat="1" ht="61.5" customHeight="1" x14ac:dyDescent="0.25">
      <c r="A91" s="245" t="s">
        <v>32</v>
      </c>
      <c r="B91" s="266" t="s">
        <v>192</v>
      </c>
      <c r="C91" s="215">
        <v>240</v>
      </c>
      <c r="D91" s="220">
        <v>5</v>
      </c>
      <c r="E91" s="220">
        <v>5</v>
      </c>
      <c r="F91" s="220">
        <v>5</v>
      </c>
      <c r="G91" s="8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 s="6" customFormat="1" ht="61.5" customHeight="1" x14ac:dyDescent="0.25">
      <c r="A92" s="237" t="s">
        <v>193</v>
      </c>
      <c r="B92" s="252" t="s">
        <v>194</v>
      </c>
      <c r="C92" s="232"/>
      <c r="D92" s="216">
        <f>D94+D96+D98+D100+D102+D105+D110+D113+D116</f>
        <v>6608</v>
      </c>
      <c r="E92" s="217">
        <f>E94+E96+E98+E100+E102+E105+E110+E113+E116</f>
        <v>6411.3</v>
      </c>
      <c r="F92" s="217">
        <f>F94+F96+F98+F100+F102+F105+F110+F113+F116</f>
        <v>6416.1</v>
      </c>
      <c r="G92" s="8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1:48" s="6" customFormat="1" ht="61.5" customHeight="1" x14ac:dyDescent="0.25">
      <c r="A93" s="223" t="s">
        <v>195</v>
      </c>
      <c r="B93" s="234" t="s">
        <v>196</v>
      </c>
      <c r="C93" s="215"/>
      <c r="D93" s="219">
        <f>D94+D96+D98+D100+D102+D105++D110+D113+D116</f>
        <v>6608</v>
      </c>
      <c r="E93" s="220">
        <f>E94+E97+E99+E101+E105+E110+E113+E116</f>
        <v>6411.3</v>
      </c>
      <c r="F93" s="220">
        <f>F94+F96+F98+F100+F105+F110+F113+F116</f>
        <v>6416.1</v>
      </c>
      <c r="G93" s="8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1:48" s="6" customFormat="1" ht="61.5" customHeight="1" x14ac:dyDescent="0.25">
      <c r="A94" s="223" t="s">
        <v>197</v>
      </c>
      <c r="B94" s="234" t="s">
        <v>198</v>
      </c>
      <c r="C94" s="215">
        <v>100</v>
      </c>
      <c r="D94" s="219">
        <f>D95</f>
        <v>1418.3</v>
      </c>
      <c r="E94" s="220">
        <f>E95</f>
        <v>1418.3</v>
      </c>
      <c r="F94" s="220">
        <f>F95</f>
        <v>1418.3</v>
      </c>
      <c r="G94" s="8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1:48" s="6" customFormat="1" ht="61.5" customHeight="1" x14ac:dyDescent="0.25">
      <c r="A95" s="223" t="s">
        <v>30</v>
      </c>
      <c r="B95" s="234" t="s">
        <v>198</v>
      </c>
      <c r="C95" s="215">
        <v>120</v>
      </c>
      <c r="D95" s="219">
        <v>1418.3</v>
      </c>
      <c r="E95" s="220">
        <v>1418.3</v>
      </c>
      <c r="F95" s="220">
        <v>1418.3</v>
      </c>
      <c r="G95" s="8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1:48" s="6" customFormat="1" ht="61.5" customHeight="1" x14ac:dyDescent="0.25">
      <c r="A96" s="241" t="s">
        <v>199</v>
      </c>
      <c r="B96" s="268" t="s">
        <v>200</v>
      </c>
      <c r="C96" s="269">
        <v>100</v>
      </c>
      <c r="D96" s="219">
        <f>D97</f>
        <v>4268.6000000000004</v>
      </c>
      <c r="E96" s="220">
        <f>E97</f>
        <v>4258.6000000000004</v>
      </c>
      <c r="F96" s="220">
        <f>F97</f>
        <v>4258.6000000000004</v>
      </c>
      <c r="G96" s="8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:48" s="6" customFormat="1" ht="61.5" customHeight="1" x14ac:dyDescent="0.25">
      <c r="A97" s="223" t="s">
        <v>30</v>
      </c>
      <c r="B97" s="268" t="s">
        <v>200</v>
      </c>
      <c r="C97" s="269">
        <v>120</v>
      </c>
      <c r="D97" s="219">
        <v>4268.6000000000004</v>
      </c>
      <c r="E97" s="220">
        <v>4258.6000000000004</v>
      </c>
      <c r="F97" s="220">
        <v>4258.6000000000004</v>
      </c>
      <c r="G97" s="8"/>
      <c r="H97" s="181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 s="6" customFormat="1" ht="61.5" customHeight="1" x14ac:dyDescent="0.25">
      <c r="A98" s="241" t="s">
        <v>31</v>
      </c>
      <c r="B98" s="268" t="s">
        <v>200</v>
      </c>
      <c r="C98" s="269">
        <v>200</v>
      </c>
      <c r="D98" s="219">
        <f>D99</f>
        <v>100</v>
      </c>
      <c r="E98" s="220">
        <f>E99</f>
        <v>80</v>
      </c>
      <c r="F98" s="220">
        <f>F99</f>
        <v>80</v>
      </c>
      <c r="G98" s="8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</row>
    <row r="99" spans="1:48" s="6" customFormat="1" ht="61.5" customHeight="1" x14ac:dyDescent="0.25">
      <c r="A99" s="223" t="s">
        <v>32</v>
      </c>
      <c r="B99" s="268" t="s">
        <v>200</v>
      </c>
      <c r="C99" s="269">
        <v>240</v>
      </c>
      <c r="D99" s="219">
        <v>100</v>
      </c>
      <c r="E99" s="220">
        <v>80</v>
      </c>
      <c r="F99" s="220">
        <v>80</v>
      </c>
      <c r="G99" s="8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1:48" s="6" customFormat="1" ht="61.5" customHeight="1" x14ac:dyDescent="0.25">
      <c r="A100" s="241" t="s">
        <v>33</v>
      </c>
      <c r="B100" s="268" t="s">
        <v>201</v>
      </c>
      <c r="C100" s="269">
        <v>800</v>
      </c>
      <c r="D100" s="219">
        <f>D101</f>
        <v>10</v>
      </c>
      <c r="E100" s="220">
        <f>E101</f>
        <v>25</v>
      </c>
      <c r="F100" s="220">
        <f>F101</f>
        <v>15</v>
      </c>
      <c r="G100" s="8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1:48" s="6" customFormat="1" ht="61.5" customHeight="1" x14ac:dyDescent="0.25">
      <c r="A101" s="270" t="s">
        <v>23</v>
      </c>
      <c r="B101" s="268" t="s">
        <v>201</v>
      </c>
      <c r="C101" s="269">
        <v>850</v>
      </c>
      <c r="D101" s="219">
        <v>10</v>
      </c>
      <c r="E101" s="220">
        <v>25</v>
      </c>
      <c r="F101" s="220">
        <v>15</v>
      </c>
      <c r="G101" s="8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1:48" s="6" customFormat="1" ht="61.5" customHeight="1" x14ac:dyDescent="0.25">
      <c r="A102" s="259" t="s">
        <v>202</v>
      </c>
      <c r="B102" s="268" t="s">
        <v>201</v>
      </c>
      <c r="C102" s="269">
        <v>0</v>
      </c>
      <c r="D102" s="219">
        <f>D103</f>
        <v>181.7</v>
      </c>
      <c r="E102" s="220">
        <v>0</v>
      </c>
      <c r="F102" s="220">
        <v>0</v>
      </c>
      <c r="G102" s="8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1:48" s="6" customFormat="1" ht="61.5" customHeight="1" x14ac:dyDescent="0.25">
      <c r="A103" s="223" t="s">
        <v>38</v>
      </c>
      <c r="B103" s="268" t="s">
        <v>201</v>
      </c>
      <c r="C103" s="269">
        <v>500</v>
      </c>
      <c r="D103" s="219">
        <f>D104</f>
        <v>181.7</v>
      </c>
      <c r="E103" s="220">
        <v>0</v>
      </c>
      <c r="F103" s="220">
        <v>0</v>
      </c>
      <c r="G103" s="8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1:48" s="6" customFormat="1" ht="61.5" customHeight="1" x14ac:dyDescent="0.25">
      <c r="A104" s="241" t="s">
        <v>26</v>
      </c>
      <c r="B104" s="268" t="s">
        <v>201</v>
      </c>
      <c r="C104" s="269">
        <v>540</v>
      </c>
      <c r="D104" s="219">
        <v>181.7</v>
      </c>
      <c r="E104" s="220">
        <v>0</v>
      </c>
      <c r="F104" s="220">
        <v>0</v>
      </c>
      <c r="G104" s="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1:48" s="6" customFormat="1" ht="61.5" customHeight="1" x14ac:dyDescent="0.25">
      <c r="A105" s="241" t="s">
        <v>203</v>
      </c>
      <c r="B105" s="271" t="s">
        <v>204</v>
      </c>
      <c r="C105" s="269"/>
      <c r="D105" s="220">
        <f>D106+D108</f>
        <v>245.4</v>
      </c>
      <c r="E105" s="220">
        <f>E106+E108</f>
        <v>245.4</v>
      </c>
      <c r="F105" s="220">
        <f>F106+F108</f>
        <v>260.2</v>
      </c>
      <c r="G105" s="8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1:48" s="6" customFormat="1" ht="62.25" customHeight="1" x14ac:dyDescent="0.25">
      <c r="A106" s="223" t="s">
        <v>29</v>
      </c>
      <c r="B106" s="271" t="s">
        <v>204</v>
      </c>
      <c r="C106" s="269">
        <v>100</v>
      </c>
      <c r="D106" s="220">
        <f>D107</f>
        <v>243.4</v>
      </c>
      <c r="E106" s="220">
        <f>E107</f>
        <v>243.4</v>
      </c>
      <c r="F106" s="220">
        <f>F107</f>
        <v>258.2</v>
      </c>
      <c r="G106" s="8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1:48" s="6" customFormat="1" ht="62.25" customHeight="1" x14ac:dyDescent="0.25">
      <c r="A107" s="223" t="s">
        <v>30</v>
      </c>
      <c r="B107" s="271" t="s">
        <v>204</v>
      </c>
      <c r="C107" s="269">
        <v>120</v>
      </c>
      <c r="D107" s="220">
        <v>243.4</v>
      </c>
      <c r="E107" s="220">
        <v>243.4</v>
      </c>
      <c r="F107" s="220">
        <v>258.2</v>
      </c>
      <c r="G107" s="8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1:48" s="6" customFormat="1" ht="62.25" customHeight="1" x14ac:dyDescent="0.25">
      <c r="A108" s="241" t="s">
        <v>31</v>
      </c>
      <c r="B108" s="271" t="s">
        <v>204</v>
      </c>
      <c r="C108" s="269">
        <v>200</v>
      </c>
      <c r="D108" s="220">
        <v>2</v>
      </c>
      <c r="E108" s="220">
        <v>2</v>
      </c>
      <c r="F108" s="220">
        <v>2</v>
      </c>
      <c r="G108" s="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1:48" s="6" customFormat="1" ht="62.25" customHeight="1" x14ac:dyDescent="0.25">
      <c r="A109" s="241" t="s">
        <v>205</v>
      </c>
      <c r="B109" s="271" t="s">
        <v>204</v>
      </c>
      <c r="C109" s="269">
        <v>240</v>
      </c>
      <c r="D109" s="220">
        <v>2</v>
      </c>
      <c r="E109" s="220">
        <v>2</v>
      </c>
      <c r="F109" s="220">
        <v>2</v>
      </c>
      <c r="G109" s="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1:48" s="6" customFormat="1" ht="62.25" customHeight="1" x14ac:dyDescent="0.25">
      <c r="A110" s="223" t="s">
        <v>206</v>
      </c>
      <c r="B110" s="268" t="s">
        <v>207</v>
      </c>
      <c r="C110" s="269"/>
      <c r="D110" s="220">
        <f t="shared" ref="D110:F111" si="7">D111</f>
        <v>1.4</v>
      </c>
      <c r="E110" s="220">
        <f t="shared" si="7"/>
        <v>1.4</v>
      </c>
      <c r="F110" s="220">
        <f t="shared" si="7"/>
        <v>1.4</v>
      </c>
      <c r="G110" s="8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1:48" s="6" customFormat="1" ht="62.25" customHeight="1" x14ac:dyDescent="0.25">
      <c r="A111" s="241" t="s">
        <v>31</v>
      </c>
      <c r="B111" s="268" t="s">
        <v>208</v>
      </c>
      <c r="C111" s="269">
        <v>200</v>
      </c>
      <c r="D111" s="220">
        <f t="shared" si="7"/>
        <v>1.4</v>
      </c>
      <c r="E111" s="220">
        <f t="shared" si="7"/>
        <v>1.4</v>
      </c>
      <c r="F111" s="220">
        <f t="shared" si="7"/>
        <v>1.4</v>
      </c>
      <c r="G111" s="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1:48" s="6" customFormat="1" ht="62.25" customHeight="1" x14ac:dyDescent="0.25">
      <c r="A112" s="223" t="s">
        <v>32</v>
      </c>
      <c r="B112" s="268" t="s">
        <v>208</v>
      </c>
      <c r="C112" s="269">
        <v>240</v>
      </c>
      <c r="D112" s="220">
        <v>1.4</v>
      </c>
      <c r="E112" s="220">
        <v>1.4</v>
      </c>
      <c r="F112" s="220">
        <v>1.4</v>
      </c>
      <c r="G112" s="8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1:48" s="6" customFormat="1" ht="62.25" customHeight="1" x14ac:dyDescent="0.25">
      <c r="A113" s="259" t="s">
        <v>209</v>
      </c>
      <c r="B113" s="268" t="s">
        <v>210</v>
      </c>
      <c r="C113" s="269"/>
      <c r="D113" s="220">
        <f t="shared" ref="D113:F114" si="8">D114</f>
        <v>4.5999999999999996</v>
      </c>
      <c r="E113" s="220">
        <f t="shared" si="8"/>
        <v>4.5999999999999996</v>
      </c>
      <c r="F113" s="220">
        <f t="shared" si="8"/>
        <v>4.5999999999999996</v>
      </c>
      <c r="G113" s="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1:48" s="6" customFormat="1" ht="62.25" customHeight="1" x14ac:dyDescent="0.25">
      <c r="A114" s="241" t="s">
        <v>31</v>
      </c>
      <c r="B114" s="268" t="s">
        <v>210</v>
      </c>
      <c r="C114" s="269">
        <v>200</v>
      </c>
      <c r="D114" s="220">
        <f t="shared" si="8"/>
        <v>4.5999999999999996</v>
      </c>
      <c r="E114" s="220">
        <f t="shared" si="8"/>
        <v>4.5999999999999996</v>
      </c>
      <c r="F114" s="220">
        <f t="shared" si="8"/>
        <v>4.5999999999999996</v>
      </c>
      <c r="G114" s="8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</row>
    <row r="115" spans="1:48" s="6" customFormat="1" ht="62.25" customHeight="1" x14ac:dyDescent="0.25">
      <c r="A115" s="223" t="s">
        <v>32</v>
      </c>
      <c r="B115" s="268" t="s">
        <v>210</v>
      </c>
      <c r="C115" s="269">
        <v>240</v>
      </c>
      <c r="D115" s="220">
        <v>4.5999999999999996</v>
      </c>
      <c r="E115" s="220">
        <v>4.5999999999999996</v>
      </c>
      <c r="F115" s="220">
        <v>4.5999999999999996</v>
      </c>
      <c r="G115" s="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1:48" s="6" customFormat="1" ht="62.25" customHeight="1" x14ac:dyDescent="0.25">
      <c r="A116" s="223" t="s">
        <v>199</v>
      </c>
      <c r="B116" s="268" t="s">
        <v>200</v>
      </c>
      <c r="C116" s="272">
        <v>0</v>
      </c>
      <c r="D116" s="220">
        <f t="shared" ref="D116:F117" si="9">D117</f>
        <v>378</v>
      </c>
      <c r="E116" s="220">
        <f t="shared" si="9"/>
        <v>378</v>
      </c>
      <c r="F116" s="220">
        <f t="shared" si="9"/>
        <v>378</v>
      </c>
      <c r="G116" s="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</row>
    <row r="117" spans="1:48" s="6" customFormat="1" ht="62.25" customHeight="1" x14ac:dyDescent="0.25">
      <c r="A117" s="223" t="s">
        <v>39</v>
      </c>
      <c r="B117" s="268" t="s">
        <v>200</v>
      </c>
      <c r="C117" s="272">
        <v>300</v>
      </c>
      <c r="D117" s="220">
        <f t="shared" si="9"/>
        <v>378</v>
      </c>
      <c r="E117" s="220">
        <f t="shared" si="9"/>
        <v>378</v>
      </c>
      <c r="F117" s="220">
        <f t="shared" si="9"/>
        <v>378</v>
      </c>
      <c r="G117" s="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1:48" s="6" customFormat="1" ht="62.25" customHeight="1" x14ac:dyDescent="0.25">
      <c r="A118" s="223" t="s">
        <v>40</v>
      </c>
      <c r="B118" s="268" t="s">
        <v>200</v>
      </c>
      <c r="C118" s="272">
        <v>320</v>
      </c>
      <c r="D118" s="220">
        <v>378</v>
      </c>
      <c r="E118" s="220">
        <v>378</v>
      </c>
      <c r="F118" s="220">
        <v>378</v>
      </c>
      <c r="G118" s="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1:48" s="6" customFormat="1" ht="62.25" customHeight="1" x14ac:dyDescent="0.25">
      <c r="A119" s="237" t="s">
        <v>211</v>
      </c>
      <c r="B119" s="267" t="s">
        <v>212</v>
      </c>
      <c r="C119" s="272"/>
      <c r="D119" s="219">
        <f>D120</f>
        <v>2873.6</v>
      </c>
      <c r="E119" s="220">
        <f>E120</f>
        <v>3220.8</v>
      </c>
      <c r="F119" s="220">
        <f>F120</f>
        <v>3111.7000000000003</v>
      </c>
      <c r="G119" s="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1:48" s="6" customFormat="1" ht="62.25" customHeight="1" x14ac:dyDescent="0.25">
      <c r="A120" s="223" t="s">
        <v>213</v>
      </c>
      <c r="B120" s="267" t="s">
        <v>214</v>
      </c>
      <c r="C120" s="272"/>
      <c r="D120" s="219">
        <f>D121+D124</f>
        <v>2873.6</v>
      </c>
      <c r="E120" s="220">
        <f>E121+E124</f>
        <v>3220.8</v>
      </c>
      <c r="F120" s="220">
        <f>F121+F124</f>
        <v>3111.7000000000003</v>
      </c>
      <c r="G120" s="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:48" s="6" customFormat="1" ht="62.25" customHeight="1" x14ac:dyDescent="0.25">
      <c r="A121" s="223" t="s">
        <v>215</v>
      </c>
      <c r="B121" s="267" t="s">
        <v>216</v>
      </c>
      <c r="C121" s="272">
        <v>0</v>
      </c>
      <c r="D121" s="219">
        <f t="shared" ref="D121:F122" si="10">D122</f>
        <v>690</v>
      </c>
      <c r="E121" s="220">
        <f t="shared" si="10"/>
        <v>950</v>
      </c>
      <c r="F121" s="220">
        <f t="shared" si="10"/>
        <v>750</v>
      </c>
      <c r="G121" s="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 s="6" customFormat="1" ht="62.25" customHeight="1" x14ac:dyDescent="0.25">
      <c r="A122" s="223" t="s">
        <v>31</v>
      </c>
      <c r="B122" s="267" t="s">
        <v>216</v>
      </c>
      <c r="C122" s="272">
        <v>200</v>
      </c>
      <c r="D122" s="219">
        <f t="shared" si="10"/>
        <v>690</v>
      </c>
      <c r="E122" s="220">
        <f t="shared" si="10"/>
        <v>950</v>
      </c>
      <c r="F122" s="220">
        <f t="shared" si="10"/>
        <v>750</v>
      </c>
      <c r="G122" s="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1:48" s="6" customFormat="1" ht="62.25" customHeight="1" x14ac:dyDescent="0.25">
      <c r="A123" s="223" t="s">
        <v>32</v>
      </c>
      <c r="B123" s="267" t="s">
        <v>216</v>
      </c>
      <c r="C123" s="272">
        <v>240</v>
      </c>
      <c r="D123" s="219">
        <f>358.3+181.7+150</f>
        <v>690</v>
      </c>
      <c r="E123" s="220">
        <f>650+300</f>
        <v>950</v>
      </c>
      <c r="F123" s="220">
        <f>450+300</f>
        <v>750</v>
      </c>
      <c r="G123" s="8"/>
      <c r="H123" s="5"/>
      <c r="I123" s="181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1:48" s="6" customFormat="1" ht="62.25" customHeight="1" x14ac:dyDescent="0.25">
      <c r="A124" s="273" t="s">
        <v>217</v>
      </c>
      <c r="B124" s="274" t="s">
        <v>218</v>
      </c>
      <c r="C124" s="275"/>
      <c r="D124" s="219">
        <f>D128+D127</f>
        <v>2183.6</v>
      </c>
      <c r="E124" s="220">
        <f>E125+E128</f>
        <v>2270.8000000000002</v>
      </c>
      <c r="F124" s="220">
        <f>F125+F128</f>
        <v>2361.7000000000003</v>
      </c>
      <c r="G124" s="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1:48" s="6" customFormat="1" ht="62.25" customHeight="1" x14ac:dyDescent="0.25">
      <c r="A125" s="273" t="s">
        <v>219</v>
      </c>
      <c r="B125" s="274" t="s">
        <v>220</v>
      </c>
      <c r="C125" s="275"/>
      <c r="D125" s="219">
        <f t="shared" ref="D125:F126" si="11">D126</f>
        <v>0.4</v>
      </c>
      <c r="E125" s="220">
        <f t="shared" si="11"/>
        <v>0.4</v>
      </c>
      <c r="F125" s="220">
        <f t="shared" si="11"/>
        <v>0.4</v>
      </c>
      <c r="G125" s="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1:48" s="6" customFormat="1" ht="62.25" customHeight="1" x14ac:dyDescent="0.25">
      <c r="A126" s="273" t="s">
        <v>31</v>
      </c>
      <c r="B126" s="274" t="s">
        <v>220</v>
      </c>
      <c r="C126" s="275">
        <v>200</v>
      </c>
      <c r="D126" s="219">
        <f t="shared" si="11"/>
        <v>0.4</v>
      </c>
      <c r="E126" s="220">
        <f t="shared" si="11"/>
        <v>0.4</v>
      </c>
      <c r="F126" s="220">
        <f t="shared" si="11"/>
        <v>0.4</v>
      </c>
      <c r="G126" s="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1:48" s="6" customFormat="1" ht="62.25" customHeight="1" x14ac:dyDescent="0.25">
      <c r="A127" s="273" t="s">
        <v>32</v>
      </c>
      <c r="B127" s="274" t="s">
        <v>220</v>
      </c>
      <c r="C127" s="275">
        <v>240</v>
      </c>
      <c r="D127" s="219">
        <v>0.4</v>
      </c>
      <c r="E127" s="220">
        <v>0.4</v>
      </c>
      <c r="F127" s="220">
        <v>0.4</v>
      </c>
      <c r="G127" s="8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1:48" s="6" customFormat="1" ht="62.25" customHeight="1" x14ac:dyDescent="0.25">
      <c r="A128" s="276" t="s">
        <v>221</v>
      </c>
      <c r="B128" s="234" t="s">
        <v>222</v>
      </c>
      <c r="C128" s="272">
        <v>0</v>
      </c>
      <c r="D128" s="219">
        <v>2183.1999999999998</v>
      </c>
      <c r="E128" s="220">
        <v>2270.4</v>
      </c>
      <c r="F128" s="220">
        <v>2361.3000000000002</v>
      </c>
      <c r="G128" s="8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</row>
    <row r="129" spans="1:48" s="6" customFormat="1" ht="46.5" customHeight="1" x14ac:dyDescent="0.25">
      <c r="A129" s="223" t="s">
        <v>33</v>
      </c>
      <c r="B129" s="234" t="s">
        <v>222</v>
      </c>
      <c r="C129" s="272">
        <v>800</v>
      </c>
      <c r="D129" s="219">
        <f t="shared" ref="D129:F129" si="12">D130</f>
        <v>2183.1999999999998</v>
      </c>
      <c r="E129" s="220">
        <f t="shared" si="12"/>
        <v>2270.4</v>
      </c>
      <c r="F129" s="220">
        <f t="shared" si="12"/>
        <v>2361.3000000000002</v>
      </c>
      <c r="G129" s="8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1:48" s="6" customFormat="1" ht="73.5" customHeight="1" x14ac:dyDescent="0.25">
      <c r="A130" s="277" t="s">
        <v>223</v>
      </c>
      <c r="B130" s="234" t="s">
        <v>222</v>
      </c>
      <c r="C130" s="272">
        <v>810</v>
      </c>
      <c r="D130" s="219">
        <v>2183.1999999999998</v>
      </c>
      <c r="E130" s="219">
        <v>2270.4</v>
      </c>
      <c r="F130" s="219">
        <v>2361.3000000000002</v>
      </c>
      <c r="G130" s="8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</row>
    <row r="131" spans="1:48" s="6" customFormat="1" ht="44.25" customHeight="1" x14ac:dyDescent="0.25">
      <c r="A131" s="242" t="s">
        <v>101</v>
      </c>
      <c r="B131" s="231"/>
      <c r="C131" s="258"/>
      <c r="D131" s="216">
        <f>D19+D31+D36+D48+D57+D64+D73+D78+D83+D92+D119</f>
        <v>47494.899999999994</v>
      </c>
      <c r="E131" s="216">
        <f>E19+E31+E36+E48+E57+E64+E73+E78+E83+E92+E119</f>
        <v>45703.30000000001</v>
      </c>
      <c r="F131" s="216">
        <f>F19+F31+F36+F48+F57+F64+F73+F78+F83+F92+F119</f>
        <v>40276.9</v>
      </c>
      <c r="G131" s="8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1:48" s="62" customFormat="1" ht="2.25" hidden="1" customHeight="1" x14ac:dyDescent="0.25">
      <c r="A132" s="245"/>
      <c r="B132" s="234"/>
      <c r="C132" s="272"/>
      <c r="D132" s="278"/>
      <c r="E132" s="278"/>
      <c r="F132" s="278"/>
      <c r="G132" s="195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</row>
    <row r="133" spans="1:48" s="62" customFormat="1" ht="60" hidden="1" customHeight="1" x14ac:dyDescent="0.25">
      <c r="A133" s="223"/>
      <c r="B133" s="234"/>
      <c r="C133" s="269"/>
      <c r="D133" s="278"/>
      <c r="E133" s="278"/>
      <c r="F133" s="278"/>
      <c r="G133" s="195"/>
      <c r="H133" s="63"/>
      <c r="I133" s="63"/>
      <c r="J133" s="63"/>
      <c r="K133" s="63"/>
      <c r="L133" s="63"/>
      <c r="M133" s="63"/>
      <c r="N133" s="63"/>
      <c r="O133" s="182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</row>
    <row r="134" spans="1:48" s="6" customFormat="1" ht="9.75" hidden="1" customHeight="1" x14ac:dyDescent="0.25">
      <c r="A134" s="223"/>
      <c r="B134" s="234"/>
      <c r="C134" s="269"/>
      <c r="D134" s="278"/>
      <c r="E134" s="278"/>
      <c r="F134" s="278"/>
      <c r="G134" s="8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</row>
    <row r="135" spans="1:48" s="6" customFormat="1" ht="97.5" hidden="1" customHeight="1" x14ac:dyDescent="0.25">
      <c r="A135" s="223"/>
      <c r="B135" s="234"/>
      <c r="C135" s="269"/>
      <c r="D135" s="278"/>
      <c r="E135" s="278"/>
      <c r="F135" s="278"/>
      <c r="G135" s="8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</row>
    <row r="136" spans="1:48" s="62" customFormat="1" ht="50.25" hidden="1" customHeight="1" x14ac:dyDescent="0.25">
      <c r="A136" s="223"/>
      <c r="B136" s="234"/>
      <c r="C136" s="269"/>
      <c r="D136" s="278"/>
      <c r="E136" s="278"/>
      <c r="F136" s="278"/>
      <c r="G136" s="195"/>
      <c r="H136" s="63"/>
      <c r="I136" s="63"/>
      <c r="J136" s="63"/>
      <c r="K136" s="63"/>
      <c r="L136" s="63"/>
      <c r="M136" s="63"/>
      <c r="N136" s="63"/>
      <c r="O136" s="182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</row>
    <row r="137" spans="1:48" s="62" customFormat="1" ht="60" hidden="1" customHeight="1" x14ac:dyDescent="0.25">
      <c r="A137" s="223"/>
      <c r="B137" s="234"/>
      <c r="C137" s="269"/>
      <c r="D137" s="278"/>
      <c r="E137" s="278"/>
      <c r="F137" s="278"/>
      <c r="G137" s="195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</row>
    <row r="138" spans="1:48" s="62" customFormat="1" ht="60" hidden="1" customHeight="1" x14ac:dyDescent="0.25">
      <c r="A138" s="223"/>
      <c r="B138" s="234"/>
      <c r="C138" s="269"/>
      <c r="D138" s="278"/>
      <c r="E138" s="278"/>
      <c r="F138" s="278"/>
      <c r="G138" s="195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</row>
    <row r="139" spans="1:48" s="62" customFormat="1" ht="60" hidden="1" customHeight="1" x14ac:dyDescent="0.25">
      <c r="A139" s="223"/>
      <c r="B139" s="234"/>
      <c r="C139" s="269"/>
      <c r="D139" s="278"/>
      <c r="E139" s="278"/>
      <c r="F139" s="278"/>
      <c r="G139" s="195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</row>
    <row r="140" spans="1:48" s="62" customFormat="1" ht="1.5" hidden="1" customHeight="1" x14ac:dyDescent="0.25">
      <c r="A140" s="223"/>
      <c r="B140" s="234"/>
      <c r="C140" s="269"/>
      <c r="D140" s="278"/>
      <c r="E140" s="278"/>
      <c r="F140" s="278"/>
      <c r="G140" s="195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</row>
    <row r="141" spans="1:48" s="62" customFormat="1" ht="28.5" hidden="1" customHeight="1" x14ac:dyDescent="0.25">
      <c r="A141" s="250"/>
      <c r="B141" s="234"/>
      <c r="C141" s="269"/>
      <c r="D141" s="278"/>
      <c r="E141" s="278"/>
      <c r="F141" s="278"/>
      <c r="G141" s="195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</row>
    <row r="142" spans="1:48" s="62" customFormat="1" ht="39" hidden="1" customHeight="1" x14ac:dyDescent="0.25">
      <c r="A142" s="264"/>
      <c r="B142" s="234"/>
      <c r="C142" s="269"/>
      <c r="D142" s="278"/>
      <c r="E142" s="278"/>
      <c r="F142" s="278"/>
      <c r="G142" s="195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</row>
    <row r="143" spans="1:48" s="62" customFormat="1" ht="71.25" hidden="1" customHeight="1" x14ac:dyDescent="0.2">
      <c r="A143" s="242"/>
      <c r="B143" s="252"/>
      <c r="C143" s="279"/>
      <c r="D143" s="280"/>
      <c r="E143" s="280"/>
      <c r="F143" s="280"/>
      <c r="G143" s="195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</row>
    <row r="144" spans="1:48" s="62" customFormat="1" ht="96.75" hidden="1" customHeight="1" x14ac:dyDescent="0.25">
      <c r="A144" s="245"/>
      <c r="B144" s="234"/>
      <c r="C144" s="279"/>
      <c r="D144" s="281"/>
      <c r="E144" s="281"/>
      <c r="F144" s="281"/>
      <c r="G144" s="195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</row>
    <row r="145" spans="1:48" s="62" customFormat="1" ht="45.75" hidden="1" customHeight="1" x14ac:dyDescent="0.25">
      <c r="A145" s="223"/>
      <c r="B145" s="234"/>
      <c r="C145" s="269"/>
      <c r="D145" s="281"/>
      <c r="E145" s="281"/>
      <c r="F145" s="281"/>
      <c r="G145" s="195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</row>
    <row r="146" spans="1:48" s="62" customFormat="1" ht="44.25" hidden="1" customHeight="1" x14ac:dyDescent="0.25">
      <c r="A146" s="223"/>
      <c r="B146" s="234"/>
      <c r="C146" s="269"/>
      <c r="D146" s="281"/>
      <c r="E146" s="281"/>
      <c r="F146" s="281"/>
      <c r="G146" s="195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</row>
    <row r="147" spans="1:48" s="6" customFormat="1" ht="42" hidden="1" customHeight="1" x14ac:dyDescent="0.25">
      <c r="A147" s="223"/>
      <c r="B147" s="234"/>
      <c r="C147" s="269"/>
      <c r="D147" s="281"/>
      <c r="E147" s="281"/>
      <c r="F147" s="281"/>
      <c r="G147" s="5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</row>
    <row r="148" spans="1:48" s="62" customFormat="1" ht="60.75" hidden="1" customHeight="1" x14ac:dyDescent="0.25">
      <c r="A148" s="223"/>
      <c r="B148" s="234"/>
      <c r="C148" s="269"/>
      <c r="D148" s="281"/>
      <c r="E148" s="281"/>
      <c r="F148" s="281"/>
      <c r="G148" s="28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</row>
    <row r="149" spans="1:48" s="62" customFormat="1" ht="1.5" hidden="1" customHeight="1" x14ac:dyDescent="0.2">
      <c r="A149" s="283"/>
      <c r="B149" s="265"/>
      <c r="C149" s="279"/>
      <c r="D149" s="280"/>
      <c r="E149" s="280"/>
      <c r="F149" s="280"/>
      <c r="G149" s="195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</row>
    <row r="150" spans="1:48" s="62" customFormat="1" ht="48" hidden="1" customHeight="1" x14ac:dyDescent="0.25">
      <c r="A150" s="255"/>
      <c r="B150" s="267"/>
      <c r="C150" s="269"/>
      <c r="D150" s="281"/>
      <c r="E150" s="281"/>
      <c r="F150" s="281"/>
      <c r="G150" s="195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53"/>
      <c r="V150" s="5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</row>
    <row r="151" spans="1:48" s="62" customFormat="1" ht="55.5" hidden="1" customHeight="1" x14ac:dyDescent="0.25">
      <c r="A151" s="255"/>
      <c r="B151" s="267"/>
      <c r="C151" s="269"/>
      <c r="D151" s="281"/>
      <c r="E151" s="281"/>
      <c r="F151" s="281"/>
      <c r="G151" s="195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53"/>
      <c r="V151" s="5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</row>
    <row r="152" spans="1:48" s="62" customFormat="1" ht="59.25" hidden="1" customHeight="1" x14ac:dyDescent="0.25">
      <c r="A152" s="223"/>
      <c r="B152" s="267"/>
      <c r="C152" s="269"/>
      <c r="D152" s="281"/>
      <c r="E152" s="281"/>
      <c r="F152" s="281"/>
      <c r="G152" s="195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53"/>
      <c r="V152" s="5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</row>
    <row r="153" spans="1:48" s="62" customFormat="1" ht="102" hidden="1" customHeight="1" x14ac:dyDescent="0.25">
      <c r="A153" s="223"/>
      <c r="B153" s="267"/>
      <c r="C153" s="269"/>
      <c r="D153" s="281"/>
      <c r="E153" s="281"/>
      <c r="F153" s="281"/>
      <c r="G153" s="195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53"/>
      <c r="V153" s="5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</row>
    <row r="154" spans="1:48" s="62" customFormat="1" ht="45" hidden="1" customHeight="1" x14ac:dyDescent="0.25">
      <c r="A154" s="255"/>
      <c r="B154" s="267"/>
      <c r="C154" s="269"/>
      <c r="D154" s="281"/>
      <c r="E154" s="281"/>
      <c r="F154" s="281"/>
      <c r="G154" s="195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53"/>
      <c r="V154" s="5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</row>
    <row r="155" spans="1:48" s="62" customFormat="1" ht="59.25" hidden="1" customHeight="1" x14ac:dyDescent="0.25">
      <c r="A155" s="223"/>
      <c r="B155" s="267"/>
      <c r="C155" s="269"/>
      <c r="D155" s="281"/>
      <c r="E155" s="281"/>
      <c r="F155" s="281"/>
      <c r="G155" s="195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53"/>
      <c r="V155" s="5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</row>
    <row r="156" spans="1:48" s="62" customFormat="1" ht="86.25" hidden="1" customHeight="1" x14ac:dyDescent="0.25">
      <c r="A156" s="242"/>
      <c r="B156" s="265"/>
      <c r="C156" s="279"/>
      <c r="D156" s="280"/>
      <c r="E156" s="280"/>
      <c r="F156" s="280"/>
      <c r="G156" s="195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53"/>
      <c r="V156" s="5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</row>
    <row r="157" spans="1:48" s="62" customFormat="1" ht="48" hidden="1" customHeight="1" x14ac:dyDescent="0.25">
      <c r="A157" s="259"/>
      <c r="B157" s="266"/>
      <c r="C157" s="269"/>
      <c r="D157" s="281"/>
      <c r="E157" s="281"/>
      <c r="F157" s="281"/>
      <c r="G157" s="195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53"/>
      <c r="V157" s="5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</row>
    <row r="158" spans="1:48" s="62" customFormat="1" ht="29.25" hidden="1" customHeight="1" x14ac:dyDescent="0.25">
      <c r="A158" s="245"/>
      <c r="B158" s="266"/>
      <c r="C158" s="269"/>
      <c r="D158" s="281"/>
      <c r="E158" s="281"/>
      <c r="F158" s="281"/>
      <c r="G158" s="195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</row>
    <row r="159" spans="1:48" s="62" customFormat="1" ht="49.5" hidden="1" customHeight="1" x14ac:dyDescent="0.25">
      <c r="A159" s="245"/>
      <c r="B159" s="266"/>
      <c r="C159" s="269"/>
      <c r="D159" s="281"/>
      <c r="E159" s="281"/>
      <c r="F159" s="281"/>
      <c r="G159" s="195"/>
      <c r="H159" s="63"/>
      <c r="I159" s="63"/>
      <c r="J159" s="63"/>
      <c r="K159" s="63"/>
      <c r="L159" s="63"/>
      <c r="M159" s="63"/>
      <c r="N159" s="63"/>
      <c r="O159" s="182"/>
      <c r="P159" s="63"/>
      <c r="Q159" s="63"/>
      <c r="R159" s="88"/>
      <c r="S159" s="63"/>
      <c r="T159" s="63"/>
      <c r="U159" s="53"/>
      <c r="V159" s="5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</row>
    <row r="160" spans="1:48" s="62" customFormat="1" ht="49.5" hidden="1" customHeight="1" x14ac:dyDescent="0.25">
      <c r="A160" s="284" t="s">
        <v>25</v>
      </c>
      <c r="B160" s="285"/>
      <c r="C160" s="286"/>
      <c r="D160" s="287" t="e">
        <f>D143+D131+#REF!+#REF!+#REF!+#REF!+#REF!+#REF!+#REF!+D36+D31+D19+D156+D149</f>
        <v>#REF!</v>
      </c>
      <c r="E160" s="287" t="e">
        <f>E143+E131+#REF!+#REF!+#REF!+#REF!+#REF!+#REF!+#REF!+E36+E31+E19+E156</f>
        <v>#REF!</v>
      </c>
      <c r="F160" s="287" t="e">
        <f>F143+F131+#REF!+#REF!+#REF!+#REF!+#REF!+#REF!+#REF!+F36+F31+F19+F156</f>
        <v>#REF!</v>
      </c>
      <c r="G160" s="195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288"/>
      <c r="V160" s="288"/>
      <c r="W160" s="88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</row>
    <row r="161" spans="1:48" s="62" customFormat="1" ht="18.600000000000001" hidden="1" customHeight="1" x14ac:dyDescent="0.25">
      <c r="A161" s="16"/>
      <c r="B161" s="9"/>
      <c r="C161" s="10"/>
      <c r="D161" s="289" t="e">
        <f>#REF!-31076600</f>
        <v>#REF!</v>
      </c>
      <c r="E161" s="290"/>
      <c r="F161" s="290" t="e">
        <f>34335000-#REF!</f>
        <v>#REF!</v>
      </c>
      <c r="G161" s="208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</row>
    <row r="162" spans="1:48" s="62" customFormat="1" ht="48" hidden="1" customHeight="1" x14ac:dyDescent="0.25">
      <c r="A162" s="16"/>
      <c r="B162" s="9"/>
      <c r="C162" s="10" t="s">
        <v>44</v>
      </c>
      <c r="D162" s="289">
        <v>28434650</v>
      </c>
      <c r="E162" s="290">
        <v>29253280</v>
      </c>
      <c r="F162" s="290">
        <v>31429580</v>
      </c>
      <c r="G162" s="208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</row>
    <row r="163" spans="1:48" s="62" customFormat="1" ht="47.65" hidden="1" customHeight="1" x14ac:dyDescent="0.25">
      <c r="A163" s="16"/>
      <c r="B163" s="9"/>
      <c r="C163" s="10" t="s">
        <v>45</v>
      </c>
      <c r="D163" s="289" t="e">
        <f>#REF!-D162</f>
        <v>#REF!</v>
      </c>
      <c r="E163" s="289" t="e">
        <f>#REF!-E162</f>
        <v>#REF!</v>
      </c>
      <c r="F163" s="289" t="e">
        <f>#REF!-F162</f>
        <v>#REF!</v>
      </c>
      <c r="G163" s="208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</row>
    <row r="164" spans="1:48" s="62" customFormat="1" ht="57" hidden="1" customHeight="1" x14ac:dyDescent="0.25">
      <c r="A164" s="16"/>
      <c r="B164" s="9"/>
      <c r="C164" s="10"/>
      <c r="D164" s="289"/>
      <c r="E164" s="290"/>
      <c r="F164" s="290"/>
      <c r="G164" s="208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</row>
    <row r="165" spans="1:48" s="62" customFormat="1" ht="18.600000000000001" hidden="1" customHeight="1" x14ac:dyDescent="0.25">
      <c r="A165" s="16"/>
      <c r="B165" s="9"/>
      <c r="C165" s="10"/>
      <c r="D165" s="289"/>
      <c r="E165" s="290" t="e">
        <f>#REF!+#REF!</f>
        <v>#REF!</v>
      </c>
      <c r="F165" s="290"/>
      <c r="G165" s="208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</row>
    <row r="166" spans="1:48" s="62" customFormat="1" ht="0.6" customHeight="1" x14ac:dyDescent="0.25">
      <c r="A166" s="266"/>
      <c r="B166" s="234"/>
      <c r="C166" s="10"/>
      <c r="D166" s="289" t="e">
        <f>29778100-#REF!</f>
        <v>#REF!</v>
      </c>
      <c r="E166" s="290"/>
      <c r="F166" s="290"/>
      <c r="G166" s="208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</row>
    <row r="167" spans="1:48" s="62" customFormat="1" ht="49.5" customHeight="1" x14ac:dyDescent="0.25">
      <c r="A167" s="16"/>
      <c r="B167" s="9"/>
      <c r="C167" s="10"/>
      <c r="D167" s="289">
        <f>67478.66*12</f>
        <v>809743.92</v>
      </c>
      <c r="E167" s="290"/>
      <c r="F167" s="290"/>
      <c r="G167" s="208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88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</row>
    <row r="168" spans="1:48" s="63" customFormat="1" ht="16.5" customHeight="1" x14ac:dyDescent="0.25">
      <c r="A168" s="16"/>
      <c r="B168" s="9"/>
      <c r="C168" s="10"/>
      <c r="D168" s="289"/>
      <c r="E168" s="289"/>
      <c r="F168" s="289"/>
      <c r="G168" s="208"/>
    </row>
    <row r="169" spans="1:48" s="63" customFormat="1" ht="14.25" customHeight="1" x14ac:dyDescent="0.25">
      <c r="A169" s="16"/>
      <c r="B169" s="9"/>
      <c r="C169" s="10"/>
      <c r="D169" s="289"/>
      <c r="E169" s="290"/>
      <c r="F169" s="290"/>
      <c r="G169" s="208"/>
    </row>
    <row r="170" spans="1:48" s="63" customFormat="1" ht="14.25" customHeight="1" x14ac:dyDescent="0.25">
      <c r="A170" s="16"/>
      <c r="B170" s="9"/>
      <c r="C170" s="10"/>
      <c r="D170" s="289"/>
      <c r="E170" s="290"/>
      <c r="F170" s="290"/>
      <c r="G170" s="208"/>
    </row>
    <row r="171" spans="1:48" s="63" customFormat="1" ht="27.6" customHeight="1" x14ac:dyDescent="0.25">
      <c r="A171" s="291"/>
      <c r="B171" s="9"/>
      <c r="C171" s="10"/>
      <c r="D171" s="289"/>
      <c r="E171" s="290"/>
      <c r="F171" s="290"/>
      <c r="G171" s="208"/>
    </row>
    <row r="172" spans="1:48" s="63" customFormat="1" ht="20.25" customHeight="1" x14ac:dyDescent="0.25">
      <c r="A172" s="16"/>
      <c r="B172" s="9"/>
      <c r="C172" s="10"/>
      <c r="D172" s="289"/>
      <c r="E172" s="290"/>
      <c r="F172" s="290"/>
      <c r="G172" s="208"/>
    </row>
    <row r="173" spans="1:48" s="63" customFormat="1" ht="37.5" customHeight="1" x14ac:dyDescent="0.25">
      <c r="A173" s="16"/>
      <c r="B173" s="9"/>
      <c r="C173" s="10"/>
      <c r="D173" s="289"/>
      <c r="E173" s="290"/>
      <c r="F173" s="290"/>
      <c r="G173" s="208"/>
    </row>
    <row r="174" spans="1:48" s="62" customFormat="1" ht="37.5" customHeight="1" x14ac:dyDescent="0.25">
      <c r="A174" s="16"/>
      <c r="B174" s="9"/>
      <c r="C174" s="10"/>
      <c r="D174" s="289"/>
      <c r="E174" s="290"/>
      <c r="F174" s="290"/>
      <c r="G174" s="208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</row>
    <row r="175" spans="1:48" s="62" customFormat="1" ht="18.75" customHeight="1" x14ac:dyDescent="0.25">
      <c r="A175" s="16"/>
      <c r="B175" s="9"/>
      <c r="C175" s="10"/>
      <c r="D175" s="289"/>
      <c r="E175" s="290"/>
      <c r="F175" s="290"/>
      <c r="G175" s="208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</row>
    <row r="176" spans="1:48" s="62" customFormat="1" ht="37.5" customHeight="1" x14ac:dyDescent="0.25">
      <c r="A176" s="16"/>
      <c r="B176" s="9"/>
      <c r="C176" s="10"/>
      <c r="D176" s="289"/>
      <c r="E176" s="289"/>
      <c r="F176" s="289"/>
      <c r="G176" s="208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</row>
    <row r="177" spans="1:48" s="62" customFormat="1" ht="206.25" customHeight="1" x14ac:dyDescent="0.25">
      <c r="A177" s="16"/>
      <c r="B177" s="9"/>
      <c r="C177" s="10"/>
      <c r="D177" s="289"/>
      <c r="E177" s="290"/>
      <c r="F177" s="290"/>
      <c r="G177" s="208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</row>
    <row r="178" spans="1:48" s="62" customFormat="1" ht="18.75" customHeight="1" x14ac:dyDescent="0.25">
      <c r="A178" s="16"/>
      <c r="B178" s="9"/>
      <c r="C178" s="10"/>
      <c r="D178" s="289"/>
      <c r="E178" s="290"/>
      <c r="F178" s="290"/>
      <c r="G178" s="208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</row>
    <row r="179" spans="1:48" s="62" customFormat="1" ht="37.5" customHeight="1" x14ac:dyDescent="0.25">
      <c r="A179" s="16"/>
      <c r="B179" s="9"/>
      <c r="C179" s="10"/>
      <c r="D179" s="289"/>
      <c r="E179" s="290"/>
      <c r="F179" s="290"/>
      <c r="G179" s="208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</row>
    <row r="180" spans="1:48" s="62" customFormat="1" ht="18.75" customHeight="1" x14ac:dyDescent="0.25">
      <c r="A180" s="16"/>
      <c r="B180" s="9"/>
      <c r="C180" s="10"/>
      <c r="D180" s="289"/>
      <c r="E180" s="290"/>
      <c r="F180" s="290"/>
      <c r="G180" s="208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</row>
    <row r="181" spans="1:48" s="62" customFormat="1" ht="56.25" customHeight="1" x14ac:dyDescent="0.25">
      <c r="A181" s="16"/>
      <c r="B181" s="9"/>
      <c r="C181" s="10"/>
      <c r="D181" s="289"/>
      <c r="E181" s="290"/>
      <c r="F181" s="290"/>
      <c r="G181" s="208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</row>
    <row r="182" spans="1:48" s="62" customFormat="1" ht="56.25" customHeight="1" x14ac:dyDescent="0.2">
      <c r="A182" s="15"/>
      <c r="B182" s="12"/>
      <c r="C182" s="13"/>
      <c r="D182" s="292"/>
      <c r="E182" s="290"/>
      <c r="F182" s="290"/>
      <c r="G182" s="208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</row>
    <row r="183" spans="1:48" s="62" customFormat="1" ht="75" customHeight="1" x14ac:dyDescent="0.25">
      <c r="A183" s="16"/>
      <c r="B183" s="9"/>
      <c r="C183" s="10"/>
      <c r="D183" s="289"/>
      <c r="E183" s="290"/>
      <c r="F183" s="290"/>
      <c r="G183" s="208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</row>
    <row r="184" spans="1:48" s="62" customFormat="1" ht="93.75" customHeight="1" x14ac:dyDescent="0.25">
      <c r="A184" s="16"/>
      <c r="B184" s="9"/>
      <c r="C184" s="10"/>
      <c r="D184" s="289"/>
      <c r="E184" s="290"/>
      <c r="F184" s="290"/>
      <c r="G184" s="208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</row>
    <row r="185" spans="1:48" s="62" customFormat="1" ht="37.5" customHeight="1" x14ac:dyDescent="0.25">
      <c r="A185" s="16"/>
      <c r="B185" s="9"/>
      <c r="C185" s="10"/>
      <c r="D185" s="289"/>
      <c r="E185" s="290"/>
      <c r="F185" s="290"/>
      <c r="G185" s="208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</row>
    <row r="186" spans="1:48" s="62" customFormat="1" ht="37.5" customHeight="1" x14ac:dyDescent="0.25">
      <c r="A186" s="16"/>
      <c r="B186" s="9"/>
      <c r="C186" s="10"/>
      <c r="D186" s="289"/>
      <c r="E186" s="290"/>
      <c r="F186" s="290"/>
      <c r="G186" s="208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</row>
    <row r="187" spans="1:48" s="62" customFormat="1" ht="75" customHeight="1" x14ac:dyDescent="0.25">
      <c r="A187" s="16"/>
      <c r="B187" s="9"/>
      <c r="C187" s="10"/>
      <c r="D187" s="289"/>
      <c r="E187" s="290"/>
      <c r="F187" s="290"/>
      <c r="G187" s="208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</row>
    <row r="188" spans="1:48" s="62" customFormat="1" ht="93.75" customHeight="1" x14ac:dyDescent="0.25">
      <c r="A188" s="16"/>
      <c r="B188" s="9"/>
      <c r="C188" s="10"/>
      <c r="D188" s="289"/>
      <c r="E188" s="290"/>
      <c r="F188" s="290"/>
      <c r="G188" s="208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</row>
    <row r="189" spans="1:48" s="62" customFormat="1" ht="37.5" customHeight="1" x14ac:dyDescent="0.25">
      <c r="A189" s="16"/>
      <c r="B189" s="9"/>
      <c r="C189" s="10"/>
      <c r="D189" s="289"/>
      <c r="E189" s="290"/>
      <c r="F189" s="290"/>
      <c r="G189" s="208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</row>
    <row r="190" spans="1:48" s="62" customFormat="1" ht="37.5" customHeight="1" x14ac:dyDescent="0.25">
      <c r="A190" s="16"/>
      <c r="B190" s="9"/>
      <c r="C190" s="10"/>
      <c r="D190" s="289"/>
      <c r="E190" s="290"/>
      <c r="F190" s="290"/>
      <c r="G190" s="208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</row>
    <row r="191" spans="1:48" s="62" customFormat="1" ht="56.25" customHeight="1" x14ac:dyDescent="0.25">
      <c r="A191" s="16"/>
      <c r="B191" s="9"/>
      <c r="C191" s="10"/>
      <c r="D191" s="289"/>
      <c r="E191" s="290"/>
      <c r="F191" s="290"/>
      <c r="G191" s="208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</row>
    <row r="192" spans="1:48" s="62" customFormat="1" ht="18.75" customHeight="1" x14ac:dyDescent="0.25">
      <c r="A192" s="16"/>
      <c r="B192" s="9"/>
      <c r="C192" s="10"/>
      <c r="D192" s="289"/>
      <c r="E192" s="290"/>
      <c r="F192" s="290"/>
      <c r="G192" s="208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</row>
    <row r="193" spans="1:48" s="62" customFormat="1" ht="168.75" customHeight="1" x14ac:dyDescent="0.25">
      <c r="A193" s="16"/>
      <c r="B193" s="9"/>
      <c r="C193" s="10"/>
      <c r="D193" s="289"/>
      <c r="E193" s="290"/>
      <c r="F193" s="290"/>
      <c r="G193" s="208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</row>
    <row r="194" spans="1:48" s="62" customFormat="1" ht="56.25" customHeight="1" x14ac:dyDescent="0.25">
      <c r="A194" s="16"/>
      <c r="B194" s="9"/>
      <c r="C194" s="10"/>
      <c r="D194" s="289"/>
      <c r="E194" s="290"/>
      <c r="F194" s="290"/>
      <c r="G194" s="208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</row>
    <row r="195" spans="1:48" s="62" customFormat="1" ht="18.75" customHeight="1" x14ac:dyDescent="0.25">
      <c r="A195" s="16"/>
      <c r="B195" s="9"/>
      <c r="C195" s="10"/>
      <c r="D195" s="289"/>
      <c r="E195" s="290"/>
      <c r="F195" s="290"/>
      <c r="G195" s="208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</row>
    <row r="196" spans="1:48" s="62" customFormat="1" ht="93.75" customHeight="1" x14ac:dyDescent="0.25">
      <c r="A196" s="16"/>
      <c r="B196" s="9"/>
      <c r="C196" s="10"/>
      <c r="D196" s="11"/>
      <c r="E196" s="208"/>
      <c r="F196" s="208"/>
      <c r="G196" s="208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</row>
    <row r="197" spans="1:48" s="62" customFormat="1" ht="300" customHeight="1" x14ac:dyDescent="0.25">
      <c r="A197" s="16"/>
      <c r="B197" s="9"/>
      <c r="C197" s="10"/>
      <c r="D197" s="11"/>
      <c r="E197" s="208"/>
      <c r="F197" s="208"/>
      <c r="G197" s="208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</row>
    <row r="198" spans="1:48" s="62" customFormat="1" ht="18.75" customHeight="1" x14ac:dyDescent="0.25">
      <c r="A198" s="16"/>
      <c r="B198" s="9"/>
      <c r="C198" s="10"/>
      <c r="D198" s="11"/>
      <c r="E198" s="208"/>
      <c r="F198" s="208"/>
      <c r="G198" s="208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</row>
    <row r="199" spans="1:48" s="62" customFormat="1" ht="37.5" customHeight="1" x14ac:dyDescent="0.25">
      <c r="A199" s="16"/>
      <c r="B199" s="9"/>
      <c r="C199" s="10"/>
      <c r="D199" s="11"/>
      <c r="E199" s="208"/>
      <c r="F199" s="208"/>
      <c r="G199" s="208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</row>
    <row r="200" spans="1:48" s="62" customFormat="1" ht="281.25" customHeight="1" x14ac:dyDescent="0.25">
      <c r="A200" s="16"/>
      <c r="B200" s="9"/>
      <c r="C200" s="10"/>
      <c r="D200" s="11"/>
      <c r="E200" s="208"/>
      <c r="F200" s="208"/>
      <c r="G200" s="208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</row>
    <row r="201" spans="1:48" s="62" customFormat="1" ht="18.75" customHeight="1" x14ac:dyDescent="0.25">
      <c r="A201" s="16"/>
      <c r="B201" s="9"/>
      <c r="C201" s="10"/>
      <c r="D201" s="11"/>
      <c r="E201" s="208"/>
      <c r="F201" s="208"/>
      <c r="G201" s="208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</row>
    <row r="202" spans="1:48" s="62" customFormat="1" ht="37.5" customHeight="1" x14ac:dyDescent="0.25">
      <c r="A202" s="16"/>
      <c r="B202" s="9"/>
      <c r="C202" s="10"/>
      <c r="D202" s="11"/>
      <c r="E202" s="208"/>
      <c r="F202" s="208"/>
      <c r="G202" s="208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</row>
    <row r="203" spans="1:48" s="62" customFormat="1" ht="318.75" customHeight="1" x14ac:dyDescent="0.25">
      <c r="A203" s="16"/>
      <c r="B203" s="9"/>
      <c r="C203" s="10"/>
      <c r="D203" s="11"/>
      <c r="E203" s="208"/>
      <c r="F203" s="208"/>
      <c r="G203" s="208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</row>
    <row r="204" spans="1:48" s="62" customFormat="1" ht="18.75" customHeight="1" x14ac:dyDescent="0.25">
      <c r="A204" s="16"/>
      <c r="B204" s="9"/>
      <c r="C204" s="10"/>
      <c r="D204" s="11"/>
      <c r="E204" s="208"/>
      <c r="F204" s="208"/>
      <c r="G204" s="208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</row>
    <row r="205" spans="1:48" s="62" customFormat="1" ht="37.5" customHeight="1" x14ac:dyDescent="0.25">
      <c r="A205" s="16"/>
      <c r="B205" s="9"/>
      <c r="C205" s="10"/>
      <c r="D205" s="11"/>
      <c r="E205" s="208"/>
      <c r="F205" s="208"/>
      <c r="G205" s="208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</row>
    <row r="206" spans="1:48" s="62" customFormat="1" ht="300" customHeight="1" x14ac:dyDescent="0.25">
      <c r="A206" s="16"/>
      <c r="B206" s="9"/>
      <c r="C206" s="10"/>
      <c r="D206" s="11"/>
      <c r="E206" s="208"/>
      <c r="F206" s="208"/>
      <c r="G206" s="208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</row>
    <row r="207" spans="1:48" s="62" customFormat="1" ht="18.75" customHeight="1" x14ac:dyDescent="0.25">
      <c r="A207" s="16"/>
      <c r="B207" s="9"/>
      <c r="C207" s="10"/>
      <c r="D207" s="11"/>
      <c r="E207" s="208"/>
      <c r="F207" s="208"/>
      <c r="G207" s="208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</row>
    <row r="208" spans="1:48" s="62" customFormat="1" ht="37.5" customHeight="1" x14ac:dyDescent="0.25">
      <c r="A208" s="16"/>
      <c r="B208" s="9"/>
      <c r="C208" s="10"/>
      <c r="D208" s="11"/>
      <c r="E208" s="208"/>
      <c r="F208" s="208"/>
      <c r="G208" s="208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</row>
    <row r="209" spans="1:48" s="62" customFormat="1" ht="281.25" customHeight="1" x14ac:dyDescent="0.25">
      <c r="A209" s="16"/>
      <c r="B209" s="9"/>
      <c r="C209" s="10"/>
      <c r="D209" s="11"/>
      <c r="E209" s="208"/>
      <c r="F209" s="208"/>
      <c r="G209" s="208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</row>
    <row r="210" spans="1:48" s="62" customFormat="1" ht="18.75" customHeight="1" x14ac:dyDescent="0.25">
      <c r="A210" s="16"/>
      <c r="B210" s="9"/>
      <c r="C210" s="10"/>
      <c r="D210" s="11"/>
      <c r="E210" s="208"/>
      <c r="F210" s="208"/>
      <c r="G210" s="208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</row>
    <row r="211" spans="1:48" s="62" customFormat="1" ht="37.5" customHeight="1" x14ac:dyDescent="0.25">
      <c r="A211" s="16"/>
      <c r="B211" s="9"/>
      <c r="C211" s="10"/>
      <c r="D211" s="11"/>
      <c r="E211" s="208"/>
      <c r="F211" s="208"/>
      <c r="G211" s="208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</row>
    <row r="212" spans="1:48" s="62" customFormat="1" ht="93.75" customHeight="1" x14ac:dyDescent="0.25">
      <c r="A212" s="16"/>
      <c r="B212" s="9"/>
      <c r="C212" s="10"/>
      <c r="D212" s="11"/>
      <c r="E212" s="208"/>
      <c r="F212" s="208"/>
      <c r="G212" s="208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</row>
    <row r="213" spans="1:48" s="62" customFormat="1" ht="93.75" customHeight="1" x14ac:dyDescent="0.25">
      <c r="A213" s="16"/>
      <c r="B213" s="9"/>
      <c r="C213" s="10"/>
      <c r="D213" s="11"/>
      <c r="E213" s="208"/>
      <c r="F213" s="208"/>
      <c r="G213" s="208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</row>
    <row r="214" spans="1:48" s="62" customFormat="1" ht="37.5" customHeight="1" x14ac:dyDescent="0.25">
      <c r="A214" s="16"/>
      <c r="B214" s="9"/>
      <c r="C214" s="10"/>
      <c r="D214" s="11"/>
      <c r="E214" s="208"/>
      <c r="F214" s="208"/>
      <c r="G214" s="208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</row>
    <row r="215" spans="1:48" s="62" customFormat="1" ht="37.5" customHeight="1" x14ac:dyDescent="0.25">
      <c r="A215" s="16"/>
      <c r="B215" s="9"/>
      <c r="C215" s="10"/>
      <c r="D215" s="11"/>
      <c r="E215" s="208"/>
      <c r="F215" s="208"/>
      <c r="G215" s="208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</row>
    <row r="216" spans="1:48" s="62" customFormat="1" ht="75" customHeight="1" x14ac:dyDescent="0.2">
      <c r="A216" s="15"/>
      <c r="B216" s="12"/>
      <c r="C216" s="13"/>
      <c r="D216" s="14"/>
      <c r="E216" s="208"/>
      <c r="F216" s="208"/>
      <c r="G216" s="208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</row>
    <row r="217" spans="1:48" s="62" customFormat="1" ht="112.5" customHeight="1" x14ac:dyDescent="0.25">
      <c r="A217" s="16"/>
      <c r="B217" s="9"/>
      <c r="C217" s="10"/>
      <c r="D217" s="11"/>
      <c r="E217" s="208"/>
      <c r="F217" s="208"/>
      <c r="G217" s="208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</row>
    <row r="218" spans="1:48" s="62" customFormat="1" ht="112.5" customHeight="1" x14ac:dyDescent="0.25">
      <c r="A218" s="16"/>
      <c r="B218" s="9"/>
      <c r="C218" s="10"/>
      <c r="D218" s="11"/>
      <c r="E218" s="208"/>
      <c r="F218" s="208"/>
      <c r="G218" s="208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</row>
    <row r="219" spans="1:48" s="62" customFormat="1" ht="37.5" customHeight="1" x14ac:dyDescent="0.25">
      <c r="A219" s="16"/>
      <c r="B219" s="9"/>
      <c r="C219" s="10"/>
      <c r="D219" s="11"/>
      <c r="E219" s="208"/>
      <c r="F219" s="208"/>
      <c r="G219" s="208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</row>
    <row r="220" spans="1:48" s="62" customFormat="1" ht="37.5" customHeight="1" x14ac:dyDescent="0.25">
      <c r="A220" s="16"/>
      <c r="B220" s="9"/>
      <c r="C220" s="10"/>
      <c r="D220" s="11"/>
      <c r="E220" s="208"/>
      <c r="F220" s="208"/>
      <c r="G220" s="208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</row>
    <row r="221" spans="1:48" s="62" customFormat="1" ht="18.75" customHeight="1" x14ac:dyDescent="0.25">
      <c r="A221" s="16"/>
      <c r="B221" s="9"/>
      <c r="C221" s="10"/>
      <c r="D221" s="11"/>
      <c r="E221" s="208"/>
      <c r="F221" s="208"/>
      <c r="G221" s="208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</row>
    <row r="222" spans="1:48" s="62" customFormat="1" ht="56.25" customHeight="1" x14ac:dyDescent="0.25">
      <c r="A222" s="16"/>
      <c r="B222" s="9"/>
      <c r="C222" s="10"/>
      <c r="D222" s="11"/>
      <c r="E222" s="208"/>
      <c r="F222" s="208"/>
      <c r="G222" s="208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</row>
    <row r="223" spans="1:48" s="62" customFormat="1" ht="225" customHeight="1" x14ac:dyDescent="0.25">
      <c r="A223" s="16"/>
      <c r="B223" s="9"/>
      <c r="C223" s="10"/>
      <c r="D223" s="11"/>
      <c r="E223" s="208"/>
      <c r="F223" s="208"/>
      <c r="G223" s="208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</row>
    <row r="224" spans="1:48" s="62" customFormat="1" ht="37.5" customHeight="1" x14ac:dyDescent="0.25">
      <c r="A224" s="16"/>
      <c r="B224" s="9"/>
      <c r="C224" s="10"/>
      <c r="D224" s="11"/>
      <c r="E224" s="208"/>
      <c r="F224" s="208"/>
      <c r="G224" s="208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</row>
    <row r="225" spans="1:48" s="62" customFormat="1" ht="37.5" customHeight="1" x14ac:dyDescent="0.25">
      <c r="A225" s="16"/>
      <c r="B225" s="9"/>
      <c r="C225" s="10"/>
      <c r="D225" s="11"/>
      <c r="E225" s="208"/>
      <c r="F225" s="208"/>
      <c r="G225" s="208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</row>
    <row r="226" spans="1:48" s="62" customFormat="1" ht="262.5" customHeight="1" x14ac:dyDescent="0.25">
      <c r="A226" s="16"/>
      <c r="B226" s="9"/>
      <c r="C226" s="10"/>
      <c r="D226" s="11"/>
      <c r="E226" s="208"/>
      <c r="F226" s="208"/>
      <c r="G226" s="208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</row>
    <row r="227" spans="1:48" s="62" customFormat="1" ht="37.5" customHeight="1" x14ac:dyDescent="0.25">
      <c r="A227" s="16"/>
      <c r="B227" s="9"/>
      <c r="C227" s="10"/>
      <c r="D227" s="11"/>
      <c r="E227" s="208"/>
      <c r="F227" s="208"/>
      <c r="G227" s="208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</row>
    <row r="228" spans="1:48" s="62" customFormat="1" ht="37.5" customHeight="1" x14ac:dyDescent="0.25">
      <c r="A228" s="16"/>
      <c r="B228" s="9"/>
      <c r="C228" s="10"/>
      <c r="D228" s="11"/>
      <c r="E228" s="208"/>
      <c r="F228" s="208"/>
      <c r="G228" s="208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</row>
    <row r="229" spans="1:48" s="62" customFormat="1" ht="112.5" customHeight="1" x14ac:dyDescent="0.25">
      <c r="A229" s="16"/>
      <c r="B229" s="9"/>
      <c r="C229" s="10"/>
      <c r="D229" s="11"/>
      <c r="E229" s="208"/>
      <c r="F229" s="208"/>
      <c r="G229" s="208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</row>
    <row r="230" spans="1:48" s="62" customFormat="1" ht="206.25" customHeight="1" x14ac:dyDescent="0.25">
      <c r="A230" s="16"/>
      <c r="B230" s="9"/>
      <c r="C230" s="10"/>
      <c r="D230" s="11"/>
      <c r="E230" s="208"/>
      <c r="F230" s="208"/>
      <c r="G230" s="208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</row>
    <row r="231" spans="1:48" s="62" customFormat="1" ht="18.75" customHeight="1" x14ac:dyDescent="0.25">
      <c r="A231" s="16"/>
      <c r="B231" s="9"/>
      <c r="C231" s="10"/>
      <c r="D231" s="11"/>
      <c r="E231" s="208"/>
      <c r="F231" s="208"/>
      <c r="G231" s="208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</row>
    <row r="232" spans="1:48" s="62" customFormat="1" ht="56.25" customHeight="1" x14ac:dyDescent="0.25">
      <c r="A232" s="16"/>
      <c r="B232" s="9"/>
      <c r="C232" s="10"/>
      <c r="D232" s="11"/>
      <c r="E232" s="208"/>
      <c r="F232" s="208"/>
      <c r="G232" s="208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</row>
    <row r="233" spans="1:48" s="62" customFormat="1" ht="112.5" customHeight="1" x14ac:dyDescent="0.25">
      <c r="A233" s="16"/>
      <c r="B233" s="9"/>
      <c r="C233" s="10"/>
      <c r="D233" s="11"/>
      <c r="E233" s="208"/>
      <c r="F233" s="208"/>
      <c r="G233" s="208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</row>
    <row r="234" spans="1:48" s="62" customFormat="1" ht="206.25" customHeight="1" x14ac:dyDescent="0.25">
      <c r="A234" s="16"/>
      <c r="B234" s="9"/>
      <c r="C234" s="10"/>
      <c r="D234" s="11"/>
      <c r="E234" s="208"/>
      <c r="F234" s="208"/>
      <c r="G234" s="208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</row>
    <row r="235" spans="1:48" s="62" customFormat="1" ht="18.75" customHeight="1" x14ac:dyDescent="0.25">
      <c r="A235" s="16"/>
      <c r="B235" s="9"/>
      <c r="C235" s="10"/>
      <c r="D235" s="11"/>
      <c r="E235" s="208"/>
      <c r="F235" s="208"/>
      <c r="G235" s="208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</row>
    <row r="236" spans="1:48" s="62" customFormat="1" ht="56.25" customHeight="1" x14ac:dyDescent="0.25">
      <c r="A236" s="16"/>
      <c r="B236" s="9"/>
      <c r="C236" s="10"/>
      <c r="D236" s="11"/>
      <c r="E236" s="208"/>
      <c r="F236" s="208"/>
      <c r="G236" s="208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</row>
    <row r="237" spans="1:48" s="62" customFormat="1" ht="206.25" customHeight="1" x14ac:dyDescent="0.25">
      <c r="A237" s="16"/>
      <c r="B237" s="9"/>
      <c r="C237" s="10"/>
      <c r="D237" s="11"/>
      <c r="E237" s="208"/>
      <c r="F237" s="208"/>
      <c r="G237" s="208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</row>
    <row r="238" spans="1:48" s="62" customFormat="1" ht="18.75" customHeight="1" x14ac:dyDescent="0.25">
      <c r="A238" s="16"/>
      <c r="B238" s="9"/>
      <c r="C238" s="10"/>
      <c r="D238" s="11"/>
      <c r="E238" s="208"/>
      <c r="F238" s="208"/>
      <c r="G238" s="208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</row>
    <row r="239" spans="1:48" s="62" customFormat="1" ht="56.25" customHeight="1" x14ac:dyDescent="0.25">
      <c r="A239" s="16"/>
      <c r="B239" s="9"/>
      <c r="C239" s="10"/>
      <c r="D239" s="11"/>
      <c r="E239" s="208"/>
      <c r="F239" s="208"/>
      <c r="G239" s="208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</row>
    <row r="240" spans="1:48" s="62" customFormat="1" ht="206.25" customHeight="1" x14ac:dyDescent="0.25">
      <c r="A240" s="16"/>
      <c r="B240" s="9"/>
      <c r="C240" s="10"/>
      <c r="D240" s="11"/>
      <c r="E240" s="208"/>
      <c r="F240" s="208"/>
      <c r="G240" s="208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</row>
    <row r="241" spans="1:48" s="62" customFormat="1" ht="18.75" customHeight="1" x14ac:dyDescent="0.25">
      <c r="A241" s="16"/>
      <c r="B241" s="9"/>
      <c r="C241" s="10"/>
      <c r="D241" s="11"/>
      <c r="E241" s="208"/>
      <c r="F241" s="208"/>
      <c r="G241" s="208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</row>
    <row r="242" spans="1:48" s="62" customFormat="1" ht="56.25" customHeight="1" x14ac:dyDescent="0.25">
      <c r="A242" s="16"/>
      <c r="B242" s="9"/>
      <c r="C242" s="10"/>
      <c r="D242" s="11"/>
      <c r="E242" s="208"/>
      <c r="F242" s="208"/>
      <c r="G242" s="208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</row>
    <row r="243" spans="1:48" s="62" customFormat="1" ht="93.75" customHeight="1" x14ac:dyDescent="0.25">
      <c r="A243" s="16"/>
      <c r="B243" s="9"/>
      <c r="C243" s="10"/>
      <c r="D243" s="11"/>
      <c r="E243" s="208"/>
      <c r="F243" s="208"/>
      <c r="G243" s="208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</row>
    <row r="244" spans="1:48" s="62" customFormat="1" ht="112.5" customHeight="1" x14ac:dyDescent="0.25">
      <c r="A244" s="16"/>
      <c r="B244" s="9"/>
      <c r="C244" s="10"/>
      <c r="D244" s="11"/>
      <c r="E244" s="208"/>
      <c r="F244" s="208"/>
      <c r="G244" s="208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</row>
    <row r="245" spans="1:48" s="62" customFormat="1" ht="37.5" customHeight="1" x14ac:dyDescent="0.25">
      <c r="A245" s="16"/>
      <c r="B245" s="9"/>
      <c r="C245" s="10"/>
      <c r="D245" s="11"/>
      <c r="E245" s="208"/>
      <c r="F245" s="208"/>
      <c r="G245" s="208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</row>
    <row r="246" spans="1:48" s="62" customFormat="1" ht="37.5" customHeight="1" x14ac:dyDescent="0.25">
      <c r="A246" s="16"/>
      <c r="B246" s="9"/>
      <c r="C246" s="10"/>
      <c r="D246" s="11"/>
      <c r="E246" s="208"/>
      <c r="F246" s="208"/>
      <c r="G246" s="208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</row>
    <row r="247" spans="1:48" s="62" customFormat="1" ht="56.25" customHeight="1" x14ac:dyDescent="0.2">
      <c r="A247" s="15"/>
      <c r="B247" s="12"/>
      <c r="C247" s="13"/>
      <c r="D247" s="14"/>
      <c r="E247" s="208"/>
      <c r="F247" s="208"/>
      <c r="G247" s="208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</row>
    <row r="248" spans="1:48" s="62" customFormat="1" ht="18.75" customHeight="1" x14ac:dyDescent="0.25">
      <c r="A248" s="16"/>
      <c r="B248" s="9"/>
      <c r="C248" s="10"/>
      <c r="D248" s="11"/>
      <c r="E248" s="208"/>
      <c r="F248" s="208"/>
      <c r="G248" s="208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</row>
    <row r="249" spans="1:48" s="62" customFormat="1" ht="131.25" customHeight="1" x14ac:dyDescent="0.25">
      <c r="A249" s="16"/>
      <c r="B249" s="9"/>
      <c r="C249" s="10"/>
      <c r="D249" s="11"/>
      <c r="E249" s="208"/>
      <c r="F249" s="208"/>
      <c r="G249" s="208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</row>
    <row r="250" spans="1:48" s="62" customFormat="1" ht="18.75" customHeight="1" x14ac:dyDescent="0.25">
      <c r="A250" s="16"/>
      <c r="B250" s="9"/>
      <c r="C250" s="10"/>
      <c r="D250" s="11"/>
      <c r="E250" s="208"/>
      <c r="F250" s="208"/>
      <c r="G250" s="208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</row>
    <row r="251" spans="1:48" s="62" customFormat="1" ht="18.75" customHeight="1" x14ac:dyDescent="0.25">
      <c r="A251" s="16"/>
      <c r="B251" s="9"/>
      <c r="C251" s="10"/>
      <c r="D251" s="11"/>
      <c r="E251" s="208"/>
      <c r="F251" s="208"/>
      <c r="G251" s="208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</row>
    <row r="252" spans="1:48" s="62" customFormat="1" ht="75" customHeight="1" x14ac:dyDescent="0.2">
      <c r="A252" s="15"/>
      <c r="B252" s="12"/>
      <c r="C252" s="13"/>
      <c r="D252" s="14"/>
      <c r="E252" s="208"/>
      <c r="F252" s="208"/>
      <c r="G252" s="208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</row>
    <row r="253" spans="1:48" s="62" customFormat="1" ht="93.75" customHeight="1" x14ac:dyDescent="0.25">
      <c r="A253" s="16"/>
      <c r="B253" s="9"/>
      <c r="C253" s="10"/>
      <c r="D253" s="11"/>
      <c r="E253" s="208"/>
      <c r="F253" s="208"/>
      <c r="G253" s="208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</row>
    <row r="254" spans="1:48" s="62" customFormat="1" ht="112.5" customHeight="1" x14ac:dyDescent="0.25">
      <c r="A254" s="16"/>
      <c r="B254" s="9"/>
      <c r="C254" s="10"/>
      <c r="D254" s="11"/>
      <c r="E254" s="208"/>
      <c r="F254" s="208"/>
      <c r="G254" s="208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</row>
    <row r="255" spans="1:48" s="62" customFormat="1" ht="56.25" customHeight="1" x14ac:dyDescent="0.25">
      <c r="A255" s="16"/>
      <c r="B255" s="9"/>
      <c r="C255" s="10"/>
      <c r="D255" s="11"/>
      <c r="E255" s="208"/>
      <c r="F255" s="208"/>
      <c r="G255" s="208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</row>
    <row r="256" spans="1:48" s="62" customFormat="1" ht="18.75" customHeight="1" x14ac:dyDescent="0.25">
      <c r="A256" s="16"/>
      <c r="B256" s="9"/>
      <c r="C256" s="10"/>
      <c r="D256" s="11"/>
      <c r="E256" s="208"/>
      <c r="F256" s="208"/>
      <c r="G256" s="208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</row>
    <row r="257" spans="1:48" s="62" customFormat="1" ht="131.25" customHeight="1" x14ac:dyDescent="0.25">
      <c r="A257" s="16"/>
      <c r="B257" s="9"/>
      <c r="C257" s="10"/>
      <c r="D257" s="11"/>
      <c r="E257" s="208"/>
      <c r="F257" s="208"/>
      <c r="G257" s="208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</row>
    <row r="258" spans="1:48" s="62" customFormat="1" ht="150" customHeight="1" x14ac:dyDescent="0.25">
      <c r="A258" s="16"/>
      <c r="B258" s="9"/>
      <c r="C258" s="10"/>
      <c r="D258" s="11"/>
      <c r="E258" s="208"/>
      <c r="F258" s="208"/>
      <c r="G258" s="208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</row>
    <row r="259" spans="1:48" s="62" customFormat="1" ht="37.5" customHeight="1" x14ac:dyDescent="0.25">
      <c r="A259" s="16"/>
      <c r="B259" s="9"/>
      <c r="C259" s="10"/>
      <c r="D259" s="11"/>
      <c r="E259" s="208"/>
      <c r="F259" s="208"/>
      <c r="G259" s="208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</row>
    <row r="260" spans="1:48" s="62" customFormat="1" ht="37.5" customHeight="1" x14ac:dyDescent="0.25">
      <c r="A260" s="16"/>
      <c r="B260" s="9"/>
      <c r="C260" s="10"/>
      <c r="D260" s="11"/>
      <c r="E260" s="208"/>
      <c r="F260" s="208"/>
      <c r="G260" s="208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</row>
    <row r="261" spans="1:48" s="62" customFormat="1" ht="318.75" customHeight="1" x14ac:dyDescent="0.25">
      <c r="A261" s="16"/>
      <c r="B261" s="9"/>
      <c r="C261" s="10"/>
      <c r="D261" s="11"/>
      <c r="E261" s="208"/>
      <c r="F261" s="208"/>
      <c r="G261" s="208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</row>
    <row r="262" spans="1:48" s="62" customFormat="1" ht="18.75" customHeight="1" x14ac:dyDescent="0.25">
      <c r="A262" s="16"/>
      <c r="B262" s="9"/>
      <c r="C262" s="10"/>
      <c r="D262" s="11"/>
      <c r="E262" s="208"/>
      <c r="F262" s="208"/>
      <c r="G262" s="208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</row>
    <row r="263" spans="1:48" s="62" customFormat="1" ht="18.75" customHeight="1" x14ac:dyDescent="0.25">
      <c r="A263" s="16"/>
      <c r="B263" s="9"/>
      <c r="C263" s="10"/>
      <c r="D263" s="11"/>
      <c r="E263" s="208"/>
      <c r="F263" s="208"/>
      <c r="G263" s="208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</row>
    <row r="264" spans="1:48" s="62" customFormat="1" ht="56.25" customHeight="1" x14ac:dyDescent="0.2">
      <c r="A264" s="15"/>
      <c r="B264" s="12"/>
      <c r="C264" s="13"/>
      <c r="D264" s="14"/>
      <c r="E264" s="208"/>
      <c r="F264" s="208"/>
      <c r="G264" s="208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</row>
    <row r="265" spans="1:48" s="62" customFormat="1" ht="75" customHeight="1" x14ac:dyDescent="0.25">
      <c r="A265" s="16"/>
      <c r="B265" s="9"/>
      <c r="C265" s="10"/>
      <c r="D265" s="11"/>
      <c r="E265" s="208"/>
      <c r="F265" s="208"/>
      <c r="G265" s="208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</row>
    <row r="266" spans="1:48" s="62" customFormat="1" ht="37.5" customHeight="1" x14ac:dyDescent="0.25">
      <c r="A266" s="16"/>
      <c r="B266" s="9"/>
      <c r="C266" s="10"/>
      <c r="D266" s="11"/>
      <c r="E266" s="208"/>
      <c r="F266" s="208"/>
      <c r="G266" s="208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</row>
    <row r="267" spans="1:48" s="62" customFormat="1" ht="37.5" customHeight="1" x14ac:dyDescent="0.25">
      <c r="A267" s="16"/>
      <c r="B267" s="9"/>
      <c r="C267" s="10"/>
      <c r="D267" s="11"/>
      <c r="E267" s="208"/>
      <c r="F267" s="208"/>
      <c r="G267" s="208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</row>
    <row r="268" spans="1:48" s="62" customFormat="1" ht="37.5" customHeight="1" x14ac:dyDescent="0.25">
      <c r="A268" s="16"/>
      <c r="B268" s="9"/>
      <c r="C268" s="10"/>
      <c r="D268" s="11"/>
      <c r="E268" s="208"/>
      <c r="F268" s="208"/>
      <c r="G268" s="208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</row>
    <row r="269" spans="1:48" s="62" customFormat="1" ht="18.75" customHeight="1" x14ac:dyDescent="0.25">
      <c r="A269" s="16"/>
      <c r="B269" s="9"/>
      <c r="C269" s="10"/>
      <c r="D269" s="11"/>
      <c r="E269" s="208"/>
      <c r="F269" s="208"/>
      <c r="G269" s="208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</row>
    <row r="270" spans="1:48" s="62" customFormat="1" ht="18.75" customHeight="1" x14ac:dyDescent="0.25">
      <c r="A270" s="16"/>
      <c r="B270" s="9"/>
      <c r="C270" s="10"/>
      <c r="D270" s="11"/>
      <c r="E270" s="208"/>
      <c r="F270" s="208"/>
      <c r="G270" s="208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</row>
    <row r="271" spans="1:48" s="62" customFormat="1" ht="56.25" customHeight="1" x14ac:dyDescent="0.2">
      <c r="A271" s="15"/>
      <c r="B271" s="12"/>
      <c r="C271" s="13"/>
      <c r="D271" s="14"/>
      <c r="E271" s="208"/>
      <c r="F271" s="208"/>
      <c r="G271" s="208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</row>
    <row r="272" spans="1:48" s="62" customFormat="1" ht="75" customHeight="1" x14ac:dyDescent="0.25">
      <c r="A272" s="16"/>
      <c r="B272" s="9"/>
      <c r="C272" s="10"/>
      <c r="D272" s="11"/>
      <c r="E272" s="208"/>
      <c r="F272" s="208"/>
      <c r="G272" s="208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</row>
    <row r="273" spans="1:48" s="62" customFormat="1" ht="37.5" customHeight="1" x14ac:dyDescent="0.25">
      <c r="A273" s="16"/>
      <c r="B273" s="9"/>
      <c r="C273" s="10"/>
      <c r="D273" s="11"/>
      <c r="E273" s="208"/>
      <c r="F273" s="208"/>
      <c r="G273" s="208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</row>
    <row r="274" spans="1:48" s="62" customFormat="1" ht="37.5" customHeight="1" x14ac:dyDescent="0.25">
      <c r="A274" s="16"/>
      <c r="B274" s="9"/>
      <c r="C274" s="10"/>
      <c r="D274" s="11"/>
      <c r="E274" s="208"/>
      <c r="F274" s="208"/>
      <c r="G274" s="208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</row>
    <row r="275" spans="1:48" s="62" customFormat="1" ht="18.75" customHeight="1" x14ac:dyDescent="0.25">
      <c r="A275" s="16"/>
      <c r="B275" s="9"/>
      <c r="C275" s="10"/>
      <c r="D275" s="11"/>
      <c r="E275" s="208"/>
      <c r="F275" s="208"/>
      <c r="G275" s="208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</row>
    <row r="276" spans="1:48" s="62" customFormat="1" ht="56.25" customHeight="1" x14ac:dyDescent="0.25">
      <c r="A276" s="16"/>
      <c r="B276" s="9"/>
      <c r="C276" s="10"/>
      <c r="D276" s="11"/>
      <c r="E276" s="208"/>
      <c r="F276" s="208"/>
      <c r="G276" s="208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</row>
    <row r="277" spans="1:48" s="62" customFormat="1" ht="56.25" customHeight="1" x14ac:dyDescent="0.2">
      <c r="A277" s="15"/>
      <c r="B277" s="12"/>
      <c r="C277" s="13"/>
      <c r="D277" s="14"/>
      <c r="E277" s="208"/>
      <c r="F277" s="208"/>
      <c r="G277" s="208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</row>
    <row r="278" spans="1:48" s="62" customFormat="1" ht="56.25" customHeight="1" x14ac:dyDescent="0.25">
      <c r="A278" s="16"/>
      <c r="B278" s="9"/>
      <c r="C278" s="10"/>
      <c r="D278" s="11"/>
      <c r="E278" s="208"/>
      <c r="F278" s="208"/>
      <c r="G278" s="208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</row>
    <row r="279" spans="1:48" s="62" customFormat="1" ht="37.5" customHeight="1" x14ac:dyDescent="0.25">
      <c r="A279" s="16"/>
      <c r="B279" s="9"/>
      <c r="C279" s="10"/>
      <c r="D279" s="11"/>
      <c r="E279" s="208"/>
      <c r="F279" s="208"/>
      <c r="G279" s="208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</row>
    <row r="280" spans="1:48" s="62" customFormat="1" ht="37.5" customHeight="1" x14ac:dyDescent="0.25">
      <c r="A280" s="16"/>
      <c r="B280" s="9"/>
      <c r="C280" s="10"/>
      <c r="D280" s="11"/>
      <c r="E280" s="208"/>
      <c r="F280" s="208"/>
      <c r="G280" s="208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</row>
    <row r="281" spans="1:48" s="62" customFormat="1" ht="37.5" customHeight="1" x14ac:dyDescent="0.25">
      <c r="A281" s="16"/>
      <c r="B281" s="9"/>
      <c r="C281" s="10"/>
      <c r="D281" s="11"/>
      <c r="E281" s="208"/>
      <c r="F281" s="208"/>
      <c r="G281" s="208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</row>
    <row r="282" spans="1:48" s="62" customFormat="1" ht="18.75" customHeight="1" x14ac:dyDescent="0.25">
      <c r="A282" s="16"/>
      <c r="B282" s="9"/>
      <c r="C282" s="10"/>
      <c r="D282" s="11"/>
      <c r="E282" s="208"/>
      <c r="F282" s="208"/>
      <c r="G282" s="208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</row>
    <row r="283" spans="1:48" s="62" customFormat="1" ht="56.25" customHeight="1" x14ac:dyDescent="0.2">
      <c r="A283" s="15"/>
      <c r="B283" s="12"/>
      <c r="C283" s="13"/>
      <c r="D283" s="14"/>
      <c r="E283" s="208"/>
      <c r="F283" s="208"/>
      <c r="G283" s="208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</row>
    <row r="284" spans="1:48" s="62" customFormat="1" ht="56.25" customHeight="1" x14ac:dyDescent="0.25">
      <c r="A284" s="16"/>
      <c r="B284" s="9"/>
      <c r="C284" s="10"/>
      <c r="D284" s="11"/>
      <c r="E284" s="208"/>
      <c r="F284" s="208"/>
      <c r="G284" s="208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</row>
    <row r="285" spans="1:48" s="62" customFormat="1" ht="75" customHeight="1" x14ac:dyDescent="0.25">
      <c r="A285" s="16"/>
      <c r="B285" s="9"/>
      <c r="C285" s="10"/>
      <c r="D285" s="11"/>
      <c r="E285" s="208"/>
      <c r="F285" s="208"/>
      <c r="G285" s="208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</row>
    <row r="286" spans="1:48" s="62" customFormat="1" ht="37.5" customHeight="1" x14ac:dyDescent="0.25">
      <c r="A286" s="16"/>
      <c r="B286" s="9"/>
      <c r="C286" s="10"/>
      <c r="D286" s="11"/>
      <c r="E286" s="208"/>
      <c r="F286" s="208"/>
      <c r="G286" s="208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</row>
    <row r="287" spans="1:48" s="62" customFormat="1" ht="37.5" customHeight="1" x14ac:dyDescent="0.25">
      <c r="A287" s="16"/>
      <c r="B287" s="9"/>
      <c r="C287" s="10"/>
      <c r="D287" s="11"/>
      <c r="E287" s="208"/>
      <c r="F287" s="208"/>
      <c r="G287" s="208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</row>
    <row r="288" spans="1:48" s="62" customFormat="1" ht="131.25" customHeight="1" x14ac:dyDescent="0.25">
      <c r="A288" s="16"/>
      <c r="B288" s="9"/>
      <c r="C288" s="10"/>
      <c r="D288" s="11"/>
      <c r="E288" s="208"/>
      <c r="F288" s="208"/>
      <c r="G288" s="208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</row>
    <row r="289" spans="1:48" s="62" customFormat="1" ht="56.25" customHeight="1" x14ac:dyDescent="0.25">
      <c r="A289" s="16"/>
      <c r="B289" s="9"/>
      <c r="C289" s="10"/>
      <c r="D289" s="11"/>
      <c r="E289" s="208"/>
      <c r="F289" s="208"/>
      <c r="G289" s="208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</row>
    <row r="290" spans="1:48" s="62" customFormat="1" ht="18.75" customHeight="1" x14ac:dyDescent="0.25">
      <c r="A290" s="16"/>
      <c r="B290" s="9"/>
      <c r="C290" s="10"/>
      <c r="D290" s="11"/>
      <c r="E290" s="208"/>
      <c r="F290" s="208"/>
      <c r="G290" s="208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</row>
    <row r="291" spans="1:48" s="62" customFormat="1" ht="168.75" customHeight="1" x14ac:dyDescent="0.25">
      <c r="A291" s="16"/>
      <c r="B291" s="9"/>
      <c r="C291" s="10"/>
      <c r="D291" s="11"/>
      <c r="E291" s="208"/>
      <c r="F291" s="208"/>
      <c r="G291" s="208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</row>
    <row r="292" spans="1:48" s="62" customFormat="1" ht="56.25" customHeight="1" x14ac:dyDescent="0.25">
      <c r="A292" s="16"/>
      <c r="B292" s="9"/>
      <c r="C292" s="10"/>
      <c r="D292" s="11"/>
      <c r="E292" s="208"/>
      <c r="F292" s="208"/>
      <c r="G292" s="208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</row>
    <row r="293" spans="1:48" s="62" customFormat="1" ht="18.75" customHeight="1" x14ac:dyDescent="0.25">
      <c r="A293" s="16"/>
      <c r="B293" s="9"/>
      <c r="C293" s="10"/>
      <c r="D293" s="11"/>
      <c r="E293" s="208"/>
      <c r="F293" s="208"/>
      <c r="G293" s="208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</row>
    <row r="294" spans="1:48" s="62" customFormat="1" ht="75" customHeight="1" x14ac:dyDescent="0.25">
      <c r="A294" s="16"/>
      <c r="B294" s="9"/>
      <c r="C294" s="10"/>
      <c r="D294" s="11"/>
      <c r="E294" s="208"/>
      <c r="F294" s="208"/>
      <c r="G294" s="208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</row>
    <row r="295" spans="1:48" s="62" customFormat="1" ht="93.75" customHeight="1" x14ac:dyDescent="0.25">
      <c r="A295" s="16"/>
      <c r="B295" s="9"/>
      <c r="C295" s="10"/>
      <c r="D295" s="11"/>
      <c r="E295" s="208"/>
      <c r="F295" s="208"/>
      <c r="G295" s="208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</row>
    <row r="296" spans="1:48" s="62" customFormat="1" ht="37.5" customHeight="1" x14ac:dyDescent="0.25">
      <c r="A296" s="16"/>
      <c r="B296" s="9"/>
      <c r="C296" s="10"/>
      <c r="D296" s="11"/>
      <c r="E296" s="208"/>
      <c r="F296" s="208"/>
      <c r="G296" s="208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</row>
    <row r="297" spans="1:48" s="62" customFormat="1" ht="37.5" customHeight="1" x14ac:dyDescent="0.25">
      <c r="A297" s="16"/>
      <c r="B297" s="9"/>
      <c r="C297" s="10"/>
      <c r="D297" s="11"/>
      <c r="E297" s="208"/>
      <c r="F297" s="208"/>
      <c r="G297" s="208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</row>
    <row r="298" spans="1:48" s="62" customFormat="1" ht="18.75" customHeight="1" x14ac:dyDescent="0.25">
      <c r="A298" s="16"/>
      <c r="B298" s="9"/>
      <c r="C298" s="10"/>
      <c r="D298" s="11"/>
      <c r="E298" s="208"/>
      <c r="F298" s="208"/>
      <c r="G298" s="208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</row>
    <row r="299" spans="1:48" s="62" customFormat="1" ht="56.25" customHeight="1" x14ac:dyDescent="0.25">
      <c r="A299" s="16"/>
      <c r="B299" s="9"/>
      <c r="C299" s="10"/>
      <c r="D299" s="11"/>
      <c r="E299" s="208"/>
      <c r="F299" s="208"/>
      <c r="G299" s="208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</row>
    <row r="300" spans="1:48" s="62" customFormat="1" ht="56.25" customHeight="1" x14ac:dyDescent="0.2">
      <c r="A300" s="15"/>
      <c r="B300" s="12"/>
      <c r="C300" s="13"/>
      <c r="D300" s="14"/>
      <c r="E300" s="208"/>
      <c r="F300" s="208"/>
      <c r="G300" s="208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</row>
    <row r="301" spans="1:48" s="62" customFormat="1" ht="56.25" customHeight="1" x14ac:dyDescent="0.25">
      <c r="A301" s="16"/>
      <c r="B301" s="9"/>
      <c r="C301" s="10"/>
      <c r="D301" s="11"/>
      <c r="E301" s="208"/>
      <c r="F301" s="208"/>
      <c r="G301" s="208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</row>
    <row r="302" spans="1:48" s="62" customFormat="1" ht="37.5" customHeight="1" x14ac:dyDescent="0.25">
      <c r="A302" s="16"/>
      <c r="B302" s="9"/>
      <c r="C302" s="10"/>
      <c r="D302" s="11"/>
      <c r="E302" s="208"/>
      <c r="F302" s="208"/>
      <c r="G302" s="208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</row>
    <row r="303" spans="1:48" s="62" customFormat="1" ht="56.25" customHeight="1" x14ac:dyDescent="0.25">
      <c r="A303" s="16"/>
      <c r="B303" s="9"/>
      <c r="C303" s="10"/>
      <c r="D303" s="11"/>
      <c r="E303" s="208"/>
      <c r="F303" s="208"/>
      <c r="G303" s="208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</row>
    <row r="304" spans="1:48" s="62" customFormat="1" ht="75" customHeight="1" x14ac:dyDescent="0.2">
      <c r="A304" s="15"/>
      <c r="B304" s="12"/>
      <c r="C304" s="13"/>
      <c r="D304" s="14"/>
      <c r="E304" s="208"/>
      <c r="F304" s="208"/>
      <c r="G304" s="208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</row>
    <row r="305" spans="1:48" s="62" customFormat="1" ht="93.75" customHeight="1" x14ac:dyDescent="0.25">
      <c r="A305" s="16"/>
      <c r="B305" s="9"/>
      <c r="C305" s="10"/>
      <c r="D305" s="11"/>
      <c r="E305" s="208"/>
      <c r="F305" s="208"/>
      <c r="G305" s="208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</row>
    <row r="306" spans="1:48" s="62" customFormat="1" ht="37.5" customHeight="1" x14ac:dyDescent="0.25">
      <c r="A306" s="16"/>
      <c r="B306" s="9"/>
      <c r="C306" s="10"/>
      <c r="D306" s="11"/>
      <c r="E306" s="208"/>
      <c r="F306" s="208"/>
      <c r="G306" s="208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</row>
    <row r="307" spans="1:48" s="62" customFormat="1" ht="37.5" customHeight="1" x14ac:dyDescent="0.25">
      <c r="A307" s="16"/>
      <c r="B307" s="9"/>
      <c r="C307" s="10"/>
      <c r="D307" s="11"/>
      <c r="E307" s="208"/>
      <c r="F307" s="208"/>
      <c r="G307" s="208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</row>
    <row r="308" spans="1:48" s="62" customFormat="1" ht="37.5" customHeight="1" x14ac:dyDescent="0.25">
      <c r="A308" s="16"/>
      <c r="B308" s="9"/>
      <c r="C308" s="10"/>
      <c r="D308" s="11"/>
      <c r="E308" s="208"/>
      <c r="F308" s="208"/>
      <c r="G308" s="208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</row>
    <row r="309" spans="1:48" s="62" customFormat="1" ht="18.75" customHeight="1" x14ac:dyDescent="0.25">
      <c r="A309" s="16"/>
      <c r="B309" s="9"/>
      <c r="C309" s="10"/>
      <c r="D309" s="11"/>
      <c r="E309" s="208"/>
      <c r="F309" s="208"/>
      <c r="G309" s="208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</row>
    <row r="310" spans="1:48" s="62" customFormat="1" ht="18.75" customHeight="1" x14ac:dyDescent="0.25">
      <c r="A310" s="16"/>
      <c r="B310" s="9"/>
      <c r="C310" s="10"/>
      <c r="D310" s="11"/>
      <c r="E310" s="208"/>
      <c r="F310" s="208"/>
      <c r="G310" s="208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</row>
    <row r="311" spans="1:48" s="62" customFormat="1" ht="56.25" customHeight="1" x14ac:dyDescent="0.2">
      <c r="A311" s="15"/>
      <c r="B311" s="12"/>
      <c r="C311" s="13"/>
      <c r="D311" s="14"/>
      <c r="E311" s="208"/>
      <c r="F311" s="208"/>
      <c r="G311" s="208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</row>
    <row r="312" spans="1:48" s="62" customFormat="1" ht="75" customHeight="1" x14ac:dyDescent="0.25">
      <c r="A312" s="16"/>
      <c r="B312" s="9"/>
      <c r="C312" s="10"/>
      <c r="D312" s="11"/>
      <c r="E312" s="208"/>
      <c r="F312" s="208"/>
      <c r="G312" s="208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</row>
    <row r="313" spans="1:48" s="62" customFormat="1" ht="93.75" customHeight="1" x14ac:dyDescent="0.25">
      <c r="A313" s="16"/>
      <c r="B313" s="9"/>
      <c r="C313" s="10"/>
      <c r="D313" s="11"/>
      <c r="E313" s="208"/>
      <c r="F313" s="208"/>
      <c r="G313" s="208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</row>
    <row r="314" spans="1:48" s="62" customFormat="1" ht="37.5" customHeight="1" x14ac:dyDescent="0.25">
      <c r="A314" s="16"/>
      <c r="B314" s="9"/>
      <c r="C314" s="10"/>
      <c r="D314" s="11"/>
      <c r="E314" s="208"/>
      <c r="F314" s="208"/>
      <c r="G314" s="208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</row>
    <row r="315" spans="1:48" s="62" customFormat="1" ht="37.5" customHeight="1" x14ac:dyDescent="0.25">
      <c r="A315" s="16"/>
      <c r="B315" s="9"/>
      <c r="C315" s="10"/>
      <c r="D315" s="11"/>
      <c r="E315" s="208"/>
      <c r="F315" s="208"/>
      <c r="G315" s="208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</row>
    <row r="316" spans="1:48" s="62" customFormat="1" ht="168.75" customHeight="1" x14ac:dyDescent="0.25">
      <c r="A316" s="16"/>
      <c r="B316" s="9"/>
      <c r="C316" s="10"/>
      <c r="D316" s="11"/>
      <c r="E316" s="208"/>
      <c r="F316" s="208"/>
      <c r="G316" s="208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</row>
    <row r="317" spans="1:48" s="62" customFormat="1" ht="37.5" customHeight="1" x14ac:dyDescent="0.25">
      <c r="A317" s="16"/>
      <c r="B317" s="9"/>
      <c r="C317" s="10"/>
      <c r="D317" s="11"/>
      <c r="E317" s="208"/>
      <c r="F317" s="208"/>
      <c r="G317" s="208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</row>
    <row r="318" spans="1:48" s="62" customFormat="1" ht="37.5" customHeight="1" x14ac:dyDescent="0.25">
      <c r="A318" s="16"/>
      <c r="B318" s="9"/>
      <c r="C318" s="10"/>
      <c r="D318" s="11"/>
      <c r="E318" s="208"/>
      <c r="F318" s="208"/>
      <c r="G318" s="208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</row>
    <row r="319" spans="1:48" s="62" customFormat="1" ht="18.75" customHeight="1" x14ac:dyDescent="0.25">
      <c r="A319" s="16"/>
      <c r="B319" s="9"/>
      <c r="C319" s="10"/>
      <c r="D319" s="11"/>
      <c r="E319" s="208"/>
      <c r="F319" s="208"/>
      <c r="G319" s="208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</row>
    <row r="320" spans="1:48" s="62" customFormat="1" ht="18.75" customHeight="1" x14ac:dyDescent="0.25">
      <c r="A320" s="16"/>
      <c r="B320" s="9"/>
      <c r="C320" s="10"/>
      <c r="D320" s="11"/>
      <c r="E320" s="208"/>
      <c r="F320" s="208"/>
      <c r="G320" s="208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</row>
    <row r="321" spans="1:48" s="62" customFormat="1" ht="75" customHeight="1" x14ac:dyDescent="0.25">
      <c r="A321" s="16"/>
      <c r="B321" s="9"/>
      <c r="C321" s="10"/>
      <c r="D321" s="11"/>
      <c r="E321" s="208"/>
      <c r="F321" s="208"/>
      <c r="G321" s="208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</row>
    <row r="322" spans="1:48" s="62" customFormat="1" ht="93.75" customHeight="1" x14ac:dyDescent="0.25">
      <c r="A322" s="16"/>
      <c r="B322" s="9"/>
      <c r="C322" s="10"/>
      <c r="D322" s="11"/>
      <c r="E322" s="208"/>
      <c r="F322" s="208"/>
      <c r="G322" s="208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</row>
    <row r="323" spans="1:48" s="62" customFormat="1" ht="37.5" customHeight="1" x14ac:dyDescent="0.25">
      <c r="A323" s="16"/>
      <c r="B323" s="9"/>
      <c r="C323" s="10"/>
      <c r="D323" s="11"/>
      <c r="E323" s="208"/>
      <c r="F323" s="208"/>
      <c r="G323" s="208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</row>
    <row r="324" spans="1:48" s="62" customFormat="1" ht="37.5" customHeight="1" x14ac:dyDescent="0.25">
      <c r="A324" s="16"/>
      <c r="B324" s="9"/>
      <c r="C324" s="10"/>
      <c r="D324" s="11"/>
      <c r="E324" s="208"/>
      <c r="F324" s="208"/>
      <c r="G324" s="208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</row>
    <row r="325" spans="1:48" s="62" customFormat="1" ht="59.25" customHeight="1" x14ac:dyDescent="0.2">
      <c r="A325" s="293"/>
      <c r="B325" s="294"/>
      <c r="C325" s="295"/>
      <c r="D325" s="296"/>
      <c r="E325" s="208"/>
      <c r="F325" s="208"/>
      <c r="G325" s="208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</row>
    <row r="326" spans="1:48" s="62" customFormat="1" ht="84.75" customHeight="1" x14ac:dyDescent="0.2">
      <c r="A326" s="297"/>
      <c r="B326" s="298"/>
      <c r="C326" s="299"/>
      <c r="D326" s="300"/>
      <c r="E326" s="208"/>
      <c r="F326" s="208"/>
      <c r="G326" s="208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</row>
    <row r="327" spans="1:48" s="62" customFormat="1" ht="37.5" customHeight="1" x14ac:dyDescent="0.2">
      <c r="A327" s="297"/>
      <c r="B327" s="298"/>
      <c r="C327" s="299"/>
      <c r="D327" s="300"/>
      <c r="E327" s="208"/>
      <c r="F327" s="208"/>
      <c r="G327" s="208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</row>
    <row r="328" spans="1:48" s="62" customFormat="1" ht="41.25" customHeight="1" x14ac:dyDescent="0.2">
      <c r="A328" s="297"/>
      <c r="B328" s="298"/>
      <c r="C328" s="299"/>
      <c r="D328" s="300"/>
      <c r="E328" s="208"/>
      <c r="F328" s="208"/>
      <c r="G328" s="208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</row>
    <row r="329" spans="1:48" s="62" customFormat="1" ht="99.6" customHeight="1" x14ac:dyDescent="0.2">
      <c r="A329" s="15"/>
      <c r="B329" s="12"/>
      <c r="C329" s="13"/>
      <c r="D329" s="14"/>
      <c r="E329" s="208"/>
      <c r="F329" s="208"/>
      <c r="G329" s="208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</row>
    <row r="330" spans="1:48" s="62" customFormat="1" ht="93.75" customHeight="1" x14ac:dyDescent="0.25">
      <c r="A330" s="16"/>
      <c r="B330" s="9"/>
      <c r="C330" s="10"/>
      <c r="D330" s="11"/>
      <c r="E330" s="208"/>
      <c r="F330" s="208"/>
      <c r="G330" s="208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</row>
    <row r="331" spans="1:48" s="62" customFormat="1" ht="93.75" customHeight="1" x14ac:dyDescent="0.25">
      <c r="A331" s="16"/>
      <c r="B331" s="9"/>
      <c r="C331" s="10"/>
      <c r="D331" s="11"/>
      <c r="E331" s="208"/>
      <c r="F331" s="208"/>
      <c r="G331" s="208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</row>
    <row r="332" spans="1:48" s="62" customFormat="1" ht="37.5" customHeight="1" x14ac:dyDescent="0.25">
      <c r="A332" s="16"/>
      <c r="B332" s="9"/>
      <c r="C332" s="10"/>
      <c r="D332" s="11"/>
      <c r="E332" s="208"/>
      <c r="F332" s="208"/>
      <c r="G332" s="208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</row>
    <row r="333" spans="1:48" s="62" customFormat="1" ht="131.25" customHeight="1" x14ac:dyDescent="0.25">
      <c r="A333" s="16"/>
      <c r="B333" s="9"/>
      <c r="C333" s="10"/>
      <c r="D333" s="11"/>
      <c r="E333" s="208"/>
      <c r="F333" s="208"/>
      <c r="G333" s="208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</row>
    <row r="334" spans="1:48" s="62" customFormat="1" ht="93.75" customHeight="1" x14ac:dyDescent="0.25">
      <c r="A334" s="16"/>
      <c r="B334" s="9"/>
      <c r="C334" s="10"/>
      <c r="D334" s="11"/>
      <c r="E334" s="208"/>
      <c r="F334" s="208"/>
      <c r="G334" s="208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</row>
    <row r="335" spans="1:48" s="62" customFormat="1" ht="37.5" customHeight="1" x14ac:dyDescent="0.25">
      <c r="A335" s="16"/>
      <c r="B335" s="9"/>
      <c r="C335" s="10"/>
      <c r="D335" s="11"/>
      <c r="E335" s="208"/>
      <c r="F335" s="208"/>
      <c r="G335" s="208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</row>
    <row r="336" spans="1:48" s="62" customFormat="1" ht="112.5" customHeight="1" x14ac:dyDescent="0.25">
      <c r="A336" s="16"/>
      <c r="B336" s="9"/>
      <c r="C336" s="10"/>
      <c r="D336" s="11"/>
      <c r="E336" s="208"/>
      <c r="F336" s="208"/>
      <c r="G336" s="208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</row>
    <row r="337" spans="1:48" s="62" customFormat="1" ht="93.75" customHeight="1" x14ac:dyDescent="0.25">
      <c r="A337" s="16"/>
      <c r="B337" s="9"/>
      <c r="C337" s="10"/>
      <c r="D337" s="11"/>
      <c r="E337" s="208"/>
      <c r="F337" s="208"/>
      <c r="G337" s="208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</row>
    <row r="338" spans="1:48" s="62" customFormat="1" ht="37.5" customHeight="1" x14ac:dyDescent="0.25">
      <c r="A338" s="16"/>
      <c r="B338" s="9"/>
      <c r="C338" s="10"/>
      <c r="D338" s="11"/>
      <c r="E338" s="208"/>
      <c r="F338" s="208"/>
      <c r="G338" s="208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</row>
    <row r="339" spans="1:48" s="62" customFormat="1" ht="93.75" customHeight="1" x14ac:dyDescent="0.25">
      <c r="A339" s="16"/>
      <c r="B339" s="9"/>
      <c r="C339" s="10"/>
      <c r="D339" s="11"/>
      <c r="E339" s="208"/>
      <c r="F339" s="208"/>
      <c r="G339" s="208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</row>
    <row r="340" spans="1:48" s="62" customFormat="1" ht="93.75" customHeight="1" x14ac:dyDescent="0.25">
      <c r="A340" s="16"/>
      <c r="B340" s="9"/>
      <c r="C340" s="10"/>
      <c r="D340" s="11"/>
      <c r="E340" s="208"/>
      <c r="F340" s="208"/>
      <c r="G340" s="208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</row>
    <row r="341" spans="1:48" s="62" customFormat="1" ht="37.5" customHeight="1" x14ac:dyDescent="0.25">
      <c r="A341" s="16"/>
      <c r="B341" s="9"/>
      <c r="C341" s="10"/>
      <c r="D341" s="11"/>
      <c r="E341" s="208"/>
      <c r="F341" s="208"/>
      <c r="G341" s="208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</row>
    <row r="342" spans="1:48" s="62" customFormat="1" ht="37.5" customHeight="1" x14ac:dyDescent="0.25">
      <c r="A342" s="16"/>
      <c r="B342" s="9"/>
      <c r="C342" s="10"/>
      <c r="D342" s="11"/>
      <c r="E342" s="208"/>
      <c r="F342" s="208"/>
      <c r="G342" s="208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</row>
    <row r="343" spans="1:48" s="62" customFormat="1" ht="37.5" customHeight="1" x14ac:dyDescent="0.25">
      <c r="A343" s="16"/>
      <c r="B343" s="9"/>
      <c r="C343" s="10"/>
      <c r="D343" s="11"/>
      <c r="E343" s="208"/>
      <c r="F343" s="208"/>
      <c r="G343" s="208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</row>
    <row r="344" spans="1:48" s="62" customFormat="1" ht="18.75" customHeight="1" x14ac:dyDescent="0.25">
      <c r="A344" s="16"/>
      <c r="B344" s="9"/>
      <c r="C344" s="10"/>
      <c r="D344" s="11"/>
      <c r="E344" s="208"/>
      <c r="F344" s="208"/>
      <c r="G344" s="208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</row>
    <row r="345" spans="1:48" s="62" customFormat="1" ht="18.75" customHeight="1" x14ac:dyDescent="0.25">
      <c r="A345" s="16"/>
      <c r="B345" s="9"/>
      <c r="C345" s="10"/>
      <c r="D345" s="11"/>
      <c r="E345" s="208"/>
      <c r="F345" s="208"/>
      <c r="G345" s="208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</row>
    <row r="346" spans="1:48" s="62" customFormat="1" ht="93.75" customHeight="1" x14ac:dyDescent="0.25">
      <c r="A346" s="16"/>
      <c r="B346" s="9"/>
      <c r="C346" s="10"/>
      <c r="D346" s="11"/>
      <c r="E346" s="208"/>
      <c r="F346" s="208"/>
      <c r="G346" s="208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</row>
    <row r="347" spans="1:48" s="62" customFormat="1" ht="93.75" customHeight="1" x14ac:dyDescent="0.25">
      <c r="A347" s="16"/>
      <c r="B347" s="9"/>
      <c r="C347" s="10"/>
      <c r="D347" s="11"/>
      <c r="E347" s="208"/>
      <c r="F347" s="208"/>
      <c r="G347" s="208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</row>
    <row r="348" spans="1:48" s="62" customFormat="1" ht="37.5" customHeight="1" x14ac:dyDescent="0.25">
      <c r="A348" s="16"/>
      <c r="B348" s="9"/>
      <c r="C348" s="10"/>
      <c r="D348" s="11"/>
      <c r="E348" s="208"/>
      <c r="F348" s="208"/>
      <c r="G348" s="208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</row>
    <row r="349" spans="1:48" s="62" customFormat="1" ht="37.5" customHeight="1" x14ac:dyDescent="0.25">
      <c r="A349" s="16"/>
      <c r="B349" s="9"/>
      <c r="C349" s="10"/>
      <c r="D349" s="11"/>
      <c r="E349" s="208"/>
      <c r="F349" s="208"/>
      <c r="G349" s="208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</row>
    <row r="350" spans="1:48" s="62" customFormat="1" ht="37.5" customHeight="1" x14ac:dyDescent="0.25">
      <c r="A350" s="16"/>
      <c r="B350" s="9"/>
      <c r="C350" s="10"/>
      <c r="D350" s="11"/>
      <c r="E350" s="208"/>
      <c r="F350" s="208"/>
      <c r="G350" s="208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</row>
    <row r="351" spans="1:48" s="62" customFormat="1" ht="75" customHeight="1" x14ac:dyDescent="0.2">
      <c r="A351" s="15"/>
      <c r="B351" s="12"/>
      <c r="C351" s="13"/>
      <c r="D351" s="14"/>
      <c r="E351" s="208"/>
      <c r="F351" s="208"/>
      <c r="G351" s="208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</row>
    <row r="352" spans="1:48" s="62" customFormat="1" ht="93.75" customHeight="1" x14ac:dyDescent="0.25">
      <c r="A352" s="16"/>
      <c r="B352" s="9"/>
      <c r="C352" s="10"/>
      <c r="D352" s="11"/>
      <c r="E352" s="208"/>
      <c r="F352" s="208"/>
      <c r="G352" s="208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</row>
    <row r="353" spans="1:48" s="62" customFormat="1" ht="37.5" customHeight="1" x14ac:dyDescent="0.25">
      <c r="A353" s="16"/>
      <c r="B353" s="9"/>
      <c r="C353" s="10"/>
      <c r="D353" s="11"/>
      <c r="E353" s="208"/>
      <c r="F353" s="208"/>
      <c r="G353" s="208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</row>
    <row r="354" spans="1:48" s="62" customFormat="1" ht="18.75" customHeight="1" x14ac:dyDescent="0.25">
      <c r="A354" s="16"/>
      <c r="B354" s="9"/>
      <c r="C354" s="10"/>
      <c r="D354" s="11"/>
      <c r="E354" s="208"/>
      <c r="F354" s="208"/>
      <c r="G354" s="208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</row>
    <row r="355" spans="1:48" s="62" customFormat="1" ht="37.5" customHeight="1" x14ac:dyDescent="0.2">
      <c r="A355" s="15"/>
      <c r="B355" s="12"/>
      <c r="C355" s="13"/>
      <c r="D355" s="14"/>
      <c r="E355" s="208"/>
      <c r="F355" s="208"/>
      <c r="G355" s="208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</row>
    <row r="356" spans="1:48" s="62" customFormat="1" ht="56.25" customHeight="1" x14ac:dyDescent="0.25">
      <c r="A356" s="16"/>
      <c r="B356" s="9"/>
      <c r="C356" s="10"/>
      <c r="D356" s="11"/>
      <c r="E356" s="208"/>
      <c r="F356" s="208"/>
      <c r="G356" s="208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</row>
    <row r="357" spans="1:48" s="62" customFormat="1" ht="37.5" customHeight="1" x14ac:dyDescent="0.25">
      <c r="A357" s="16"/>
      <c r="B357" s="9"/>
      <c r="C357" s="10"/>
      <c r="D357" s="11"/>
      <c r="E357" s="208"/>
      <c r="F357" s="208"/>
      <c r="G357" s="208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</row>
    <row r="358" spans="1:48" s="62" customFormat="1" ht="18.75" customHeight="1" x14ac:dyDescent="0.25">
      <c r="A358" s="16"/>
      <c r="B358" s="9"/>
      <c r="C358" s="10"/>
      <c r="D358" s="11"/>
      <c r="E358" s="208"/>
      <c r="F358" s="208"/>
      <c r="G358" s="208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</row>
    <row r="359" spans="1:48" s="62" customFormat="1" ht="56.25" customHeight="1" x14ac:dyDescent="0.2">
      <c r="A359" s="15"/>
      <c r="B359" s="12"/>
      <c r="C359" s="13"/>
      <c r="D359" s="14"/>
      <c r="E359" s="208"/>
      <c r="F359" s="208"/>
      <c r="G359" s="208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</row>
    <row r="360" spans="1:48" s="62" customFormat="1" ht="75" customHeight="1" x14ac:dyDescent="0.25">
      <c r="A360" s="16"/>
      <c r="B360" s="9"/>
      <c r="C360" s="10"/>
      <c r="D360" s="11"/>
      <c r="E360" s="208"/>
      <c r="F360" s="208"/>
      <c r="G360" s="208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</row>
    <row r="361" spans="1:48" s="62" customFormat="1" ht="93.75" customHeight="1" x14ac:dyDescent="0.25">
      <c r="A361" s="16"/>
      <c r="B361" s="9"/>
      <c r="C361" s="10"/>
      <c r="D361" s="11"/>
      <c r="E361" s="208"/>
      <c r="F361" s="208"/>
      <c r="G361" s="208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</row>
    <row r="362" spans="1:48" s="62" customFormat="1" ht="37.5" customHeight="1" x14ac:dyDescent="0.25">
      <c r="A362" s="16"/>
      <c r="B362" s="9"/>
      <c r="C362" s="10"/>
      <c r="D362" s="11"/>
      <c r="E362" s="208"/>
      <c r="F362" s="208"/>
      <c r="G362" s="208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</row>
    <row r="363" spans="1:48" s="62" customFormat="1" ht="93.75" customHeight="1" x14ac:dyDescent="0.25">
      <c r="A363" s="16"/>
      <c r="B363" s="9"/>
      <c r="C363" s="10"/>
      <c r="D363" s="11"/>
      <c r="E363" s="208"/>
      <c r="F363" s="208"/>
      <c r="G363" s="208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</row>
    <row r="364" spans="1:48" s="62" customFormat="1" ht="93.75" customHeight="1" x14ac:dyDescent="0.25">
      <c r="A364" s="16"/>
      <c r="B364" s="9"/>
      <c r="C364" s="10"/>
      <c r="D364" s="11"/>
      <c r="E364" s="208"/>
      <c r="F364" s="208"/>
      <c r="G364" s="208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</row>
    <row r="365" spans="1:48" s="62" customFormat="1" ht="37.5" customHeight="1" x14ac:dyDescent="0.25">
      <c r="A365" s="16"/>
      <c r="B365" s="9"/>
      <c r="C365" s="10"/>
      <c r="D365" s="11"/>
      <c r="E365" s="208"/>
      <c r="F365" s="208"/>
      <c r="G365" s="208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</row>
    <row r="366" spans="1:48" s="62" customFormat="1" ht="37.5" customHeight="1" x14ac:dyDescent="0.25">
      <c r="A366" s="16"/>
      <c r="B366" s="9"/>
      <c r="C366" s="10"/>
      <c r="D366" s="11"/>
      <c r="E366" s="208"/>
      <c r="F366" s="208"/>
      <c r="G366" s="208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</row>
    <row r="367" spans="1:48" s="62" customFormat="1" ht="37.5" customHeight="1" x14ac:dyDescent="0.25">
      <c r="A367" s="16"/>
      <c r="B367" s="9"/>
      <c r="C367" s="10"/>
      <c r="D367" s="11"/>
      <c r="E367" s="208"/>
      <c r="F367" s="208"/>
      <c r="G367" s="208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</row>
    <row r="368" spans="1:48" s="62" customFormat="1" ht="18.75" customHeight="1" x14ac:dyDescent="0.25">
      <c r="A368" s="16"/>
      <c r="B368" s="9"/>
      <c r="C368" s="10"/>
      <c r="D368" s="11"/>
      <c r="E368" s="208"/>
      <c r="F368" s="208"/>
      <c r="G368" s="208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</row>
    <row r="369" spans="1:48" s="62" customFormat="1" ht="37.5" customHeight="1" x14ac:dyDescent="0.25">
      <c r="A369" s="16"/>
      <c r="B369" s="9"/>
      <c r="C369" s="10"/>
      <c r="D369" s="11"/>
      <c r="E369" s="208"/>
      <c r="F369" s="208"/>
      <c r="G369" s="208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</row>
    <row r="370" spans="1:48" s="62" customFormat="1" ht="93.75" customHeight="1" x14ac:dyDescent="0.25">
      <c r="A370" s="16"/>
      <c r="B370" s="9"/>
      <c r="C370" s="10"/>
      <c r="D370" s="11"/>
      <c r="E370" s="208"/>
      <c r="F370" s="208"/>
      <c r="G370" s="208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</row>
    <row r="371" spans="1:48" s="62" customFormat="1" ht="93.75" customHeight="1" x14ac:dyDescent="0.25">
      <c r="A371" s="16"/>
      <c r="B371" s="9"/>
      <c r="C371" s="10"/>
      <c r="D371" s="11"/>
      <c r="E371" s="208"/>
      <c r="F371" s="208"/>
      <c r="G371" s="208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</row>
    <row r="372" spans="1:48" s="62" customFormat="1" ht="37.5" customHeight="1" x14ac:dyDescent="0.25">
      <c r="A372" s="16"/>
      <c r="B372" s="9"/>
      <c r="C372" s="10"/>
      <c r="D372" s="11"/>
      <c r="E372" s="208"/>
      <c r="F372" s="208"/>
      <c r="G372" s="208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</row>
    <row r="373" spans="1:48" s="62" customFormat="1" ht="75" customHeight="1" x14ac:dyDescent="0.25">
      <c r="A373" s="16"/>
      <c r="B373" s="9"/>
      <c r="C373" s="10"/>
      <c r="D373" s="11"/>
      <c r="E373" s="208"/>
      <c r="F373" s="208"/>
      <c r="G373" s="208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</row>
    <row r="374" spans="1:48" s="62" customFormat="1" ht="37.5" customHeight="1" x14ac:dyDescent="0.25">
      <c r="A374" s="16"/>
      <c r="B374" s="9"/>
      <c r="C374" s="10"/>
      <c r="D374" s="11"/>
      <c r="E374" s="208"/>
      <c r="F374" s="208"/>
      <c r="G374" s="208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</row>
    <row r="375" spans="1:48" s="62" customFormat="1" ht="37.5" customHeight="1" x14ac:dyDescent="0.25">
      <c r="A375" s="16"/>
      <c r="B375" s="9"/>
      <c r="C375" s="10"/>
      <c r="D375" s="11"/>
      <c r="E375" s="208"/>
      <c r="F375" s="208"/>
      <c r="G375" s="208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</row>
    <row r="376" spans="1:48" s="62" customFormat="1" ht="37.5" customHeight="1" x14ac:dyDescent="0.25">
      <c r="A376" s="16"/>
      <c r="B376" s="9"/>
      <c r="C376" s="10"/>
      <c r="D376" s="11"/>
      <c r="E376" s="208"/>
      <c r="F376" s="208"/>
      <c r="G376" s="208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</row>
    <row r="377" spans="1:48" s="62" customFormat="1" ht="18.75" customHeight="1" x14ac:dyDescent="0.25">
      <c r="A377" s="16"/>
      <c r="B377" s="9"/>
      <c r="C377" s="10"/>
      <c r="D377" s="11"/>
      <c r="E377" s="208"/>
      <c r="F377" s="208"/>
      <c r="G377" s="208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</row>
    <row r="378" spans="1:48" s="62" customFormat="1" ht="18.75" customHeight="1" x14ac:dyDescent="0.25">
      <c r="A378" s="16"/>
      <c r="B378" s="9"/>
      <c r="C378" s="10"/>
      <c r="D378" s="11"/>
      <c r="E378" s="208"/>
      <c r="F378" s="208"/>
      <c r="G378" s="208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</row>
    <row r="379" spans="1:48" s="62" customFormat="1" ht="18.75" customHeight="1" x14ac:dyDescent="0.25">
      <c r="A379" s="16"/>
      <c r="B379" s="9"/>
      <c r="C379" s="10"/>
      <c r="D379" s="11"/>
      <c r="E379" s="208"/>
      <c r="F379" s="208"/>
      <c r="G379" s="208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</row>
    <row r="380" spans="1:48" s="62" customFormat="1" ht="187.5" customHeight="1" x14ac:dyDescent="0.25">
      <c r="A380" s="16"/>
      <c r="B380" s="9"/>
      <c r="C380" s="10"/>
      <c r="D380" s="11"/>
      <c r="E380" s="208"/>
      <c r="F380" s="208"/>
      <c r="G380" s="208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</row>
    <row r="381" spans="1:48" s="62" customFormat="1" ht="93.75" customHeight="1" x14ac:dyDescent="0.25">
      <c r="A381" s="16"/>
      <c r="B381" s="9"/>
      <c r="C381" s="10"/>
      <c r="D381" s="11"/>
      <c r="E381" s="208"/>
      <c r="F381" s="208"/>
      <c r="G381" s="208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</row>
    <row r="382" spans="1:48" s="62" customFormat="1" ht="37.5" customHeight="1" x14ac:dyDescent="0.25">
      <c r="A382" s="16"/>
      <c r="B382" s="9"/>
      <c r="C382" s="10"/>
      <c r="D382" s="11"/>
      <c r="E382" s="208"/>
      <c r="F382" s="208"/>
      <c r="G382" s="208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</row>
    <row r="383" spans="1:48" s="62" customFormat="1" ht="168.75" customHeight="1" x14ac:dyDescent="0.25">
      <c r="A383" s="16"/>
      <c r="B383" s="9"/>
      <c r="C383" s="10"/>
      <c r="D383" s="11"/>
      <c r="E383" s="208"/>
      <c r="F383" s="208"/>
      <c r="G383" s="208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</row>
    <row r="384" spans="1:48" s="62" customFormat="1" ht="93.75" customHeight="1" x14ac:dyDescent="0.25">
      <c r="A384" s="16"/>
      <c r="B384" s="9"/>
      <c r="C384" s="10"/>
      <c r="D384" s="11"/>
      <c r="E384" s="208"/>
      <c r="F384" s="208"/>
      <c r="G384" s="208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</row>
    <row r="385" spans="1:48" s="62" customFormat="1" ht="37.5" customHeight="1" x14ac:dyDescent="0.25">
      <c r="A385" s="16"/>
      <c r="B385" s="9"/>
      <c r="C385" s="10"/>
      <c r="D385" s="11"/>
      <c r="E385" s="208"/>
      <c r="F385" s="208"/>
      <c r="G385" s="208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</row>
    <row r="386" spans="1:48" s="62" customFormat="1" ht="37.5" customHeight="1" x14ac:dyDescent="0.25">
      <c r="A386" s="16"/>
      <c r="B386" s="9"/>
      <c r="C386" s="10"/>
      <c r="D386" s="11"/>
      <c r="E386" s="208"/>
      <c r="F386" s="208"/>
      <c r="G386" s="208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</row>
    <row r="387" spans="1:48" s="62" customFormat="1" ht="37.5" customHeight="1" x14ac:dyDescent="0.25">
      <c r="A387" s="16"/>
      <c r="B387" s="9"/>
      <c r="C387" s="10"/>
      <c r="D387" s="11"/>
      <c r="E387" s="208"/>
      <c r="F387" s="208"/>
      <c r="G387" s="208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</row>
    <row r="388" spans="1:48" s="62" customFormat="1" ht="206.25" customHeight="1" x14ac:dyDescent="0.25">
      <c r="A388" s="16"/>
      <c r="B388" s="9"/>
      <c r="C388" s="10"/>
      <c r="D388" s="11"/>
      <c r="E388" s="208"/>
      <c r="F388" s="208"/>
      <c r="G388" s="208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</row>
    <row r="389" spans="1:48" s="62" customFormat="1" ht="37.5" customHeight="1" x14ac:dyDescent="0.25">
      <c r="A389" s="16"/>
      <c r="B389" s="9"/>
      <c r="C389" s="10"/>
      <c r="D389" s="11"/>
      <c r="E389" s="208"/>
      <c r="F389" s="208"/>
      <c r="G389" s="208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</row>
    <row r="390" spans="1:48" s="62" customFormat="1" ht="37.5" customHeight="1" x14ac:dyDescent="0.25">
      <c r="A390" s="16"/>
      <c r="B390" s="9"/>
      <c r="C390" s="10"/>
      <c r="D390" s="11"/>
      <c r="E390" s="208"/>
      <c r="F390" s="208"/>
      <c r="G390" s="208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</row>
    <row r="391" spans="1:48" s="62" customFormat="1" ht="187.5" customHeight="1" x14ac:dyDescent="0.25">
      <c r="A391" s="16"/>
      <c r="B391" s="9"/>
      <c r="C391" s="10"/>
      <c r="D391" s="11"/>
      <c r="E391" s="208"/>
      <c r="F391" s="208"/>
      <c r="G391" s="208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</row>
    <row r="392" spans="1:48" s="62" customFormat="1" ht="93.75" customHeight="1" x14ac:dyDescent="0.25">
      <c r="A392" s="16"/>
      <c r="B392" s="9"/>
      <c r="C392" s="10"/>
      <c r="D392" s="11"/>
      <c r="E392" s="208"/>
      <c r="F392" s="208"/>
      <c r="G392" s="208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</row>
    <row r="393" spans="1:48" s="62" customFormat="1" ht="37.5" customHeight="1" x14ac:dyDescent="0.25">
      <c r="A393" s="16"/>
      <c r="B393" s="9"/>
      <c r="C393" s="10"/>
      <c r="D393" s="11"/>
      <c r="E393" s="208"/>
      <c r="F393" s="208"/>
      <c r="G393" s="208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</row>
    <row r="394" spans="1:48" s="62" customFormat="1" ht="37.5" customHeight="1" x14ac:dyDescent="0.25">
      <c r="A394" s="16"/>
      <c r="B394" s="9"/>
      <c r="C394" s="10"/>
      <c r="D394" s="11"/>
      <c r="E394" s="208"/>
      <c r="F394" s="208"/>
      <c r="G394" s="208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</row>
    <row r="395" spans="1:48" s="62" customFormat="1" ht="37.5" customHeight="1" x14ac:dyDescent="0.25">
      <c r="A395" s="16"/>
      <c r="B395" s="9"/>
      <c r="C395" s="10"/>
      <c r="D395" s="11"/>
      <c r="E395" s="208"/>
      <c r="F395" s="208"/>
      <c r="G395" s="208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</row>
    <row r="396" spans="1:48" s="62" customFormat="1" ht="168.75" customHeight="1" x14ac:dyDescent="0.25">
      <c r="A396" s="16"/>
      <c r="B396" s="9"/>
      <c r="C396" s="10"/>
      <c r="D396" s="11"/>
      <c r="E396" s="208"/>
      <c r="F396" s="208"/>
      <c r="G396" s="208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</row>
    <row r="397" spans="1:48" s="62" customFormat="1" ht="93.75" customHeight="1" x14ac:dyDescent="0.25">
      <c r="A397" s="16"/>
      <c r="B397" s="9"/>
      <c r="C397" s="10"/>
      <c r="D397" s="11"/>
      <c r="E397" s="208"/>
      <c r="F397" s="208"/>
      <c r="G397" s="208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</row>
    <row r="398" spans="1:48" s="62" customFormat="1" ht="37.5" customHeight="1" x14ac:dyDescent="0.25">
      <c r="A398" s="16"/>
      <c r="B398" s="9"/>
      <c r="C398" s="10"/>
      <c r="D398" s="11"/>
      <c r="E398" s="208"/>
      <c r="F398" s="208"/>
      <c r="G398" s="208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</row>
    <row r="399" spans="1:48" s="62" customFormat="1" ht="37.5" customHeight="1" x14ac:dyDescent="0.25">
      <c r="A399" s="16"/>
      <c r="B399" s="9"/>
      <c r="C399" s="10"/>
      <c r="D399" s="11"/>
      <c r="E399" s="208"/>
      <c r="F399" s="208"/>
      <c r="G399" s="208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</row>
    <row r="400" spans="1:48" s="62" customFormat="1" ht="37.5" customHeight="1" x14ac:dyDescent="0.25">
      <c r="A400" s="16"/>
      <c r="B400" s="9"/>
      <c r="C400" s="10"/>
      <c r="D400" s="11"/>
      <c r="E400" s="208"/>
      <c r="F400" s="208"/>
      <c r="G400" s="208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</row>
    <row r="401" spans="1:48" s="62" customFormat="1" ht="112.5" customHeight="1" x14ac:dyDescent="0.25">
      <c r="A401" s="16"/>
      <c r="B401" s="9"/>
      <c r="C401" s="10"/>
      <c r="D401" s="11"/>
      <c r="E401" s="208"/>
      <c r="F401" s="208"/>
      <c r="G401" s="208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</row>
    <row r="402" spans="1:48" s="62" customFormat="1" ht="93.75" customHeight="1" x14ac:dyDescent="0.25">
      <c r="A402" s="16"/>
      <c r="B402" s="9"/>
      <c r="C402" s="10"/>
      <c r="D402" s="11"/>
      <c r="E402" s="208"/>
      <c r="F402" s="208"/>
      <c r="G402" s="208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</row>
    <row r="403" spans="1:48" s="62" customFormat="1" ht="37.5" customHeight="1" x14ac:dyDescent="0.25">
      <c r="A403" s="16"/>
      <c r="B403" s="9"/>
      <c r="C403" s="10"/>
      <c r="D403" s="11"/>
      <c r="E403" s="208"/>
      <c r="F403" s="208"/>
      <c r="G403" s="208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</row>
    <row r="404" spans="1:48" s="62" customFormat="1" ht="37.5" customHeight="1" x14ac:dyDescent="0.25">
      <c r="A404" s="16"/>
      <c r="B404" s="9"/>
      <c r="C404" s="10"/>
      <c r="D404" s="11"/>
      <c r="E404" s="208"/>
      <c r="F404" s="208"/>
      <c r="G404" s="208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</row>
    <row r="405" spans="1:48" s="62" customFormat="1" ht="37.5" customHeight="1" x14ac:dyDescent="0.25">
      <c r="A405" s="16"/>
      <c r="B405" s="9"/>
      <c r="C405" s="10"/>
      <c r="D405" s="11"/>
      <c r="E405" s="208"/>
      <c r="F405" s="208"/>
      <c r="G405" s="208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</row>
    <row r="406" spans="1:48" s="62" customFormat="1" ht="131.25" customHeight="1" x14ac:dyDescent="0.25">
      <c r="A406" s="16"/>
      <c r="B406" s="9"/>
      <c r="C406" s="10"/>
      <c r="D406" s="11"/>
      <c r="E406" s="208"/>
      <c r="F406" s="208"/>
      <c r="G406" s="208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</row>
    <row r="407" spans="1:48" s="62" customFormat="1" ht="93.75" customHeight="1" x14ac:dyDescent="0.25">
      <c r="A407" s="16"/>
      <c r="B407" s="9"/>
      <c r="C407" s="10"/>
      <c r="D407" s="11"/>
      <c r="E407" s="208"/>
      <c r="F407" s="208"/>
      <c r="G407" s="208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</row>
    <row r="408" spans="1:48" s="62" customFormat="1" ht="37.5" customHeight="1" x14ac:dyDescent="0.25">
      <c r="A408" s="16"/>
      <c r="B408" s="9"/>
      <c r="C408" s="10"/>
      <c r="D408" s="11"/>
      <c r="E408" s="208"/>
      <c r="F408" s="208"/>
      <c r="G408" s="208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</row>
    <row r="409" spans="1:48" s="62" customFormat="1" ht="37.5" customHeight="1" x14ac:dyDescent="0.25">
      <c r="A409" s="16"/>
      <c r="B409" s="9"/>
      <c r="C409" s="10"/>
      <c r="D409" s="11"/>
      <c r="E409" s="208"/>
      <c r="F409" s="208"/>
      <c r="G409" s="208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</row>
    <row r="410" spans="1:48" s="62" customFormat="1" ht="37.5" customHeight="1" x14ac:dyDescent="0.25">
      <c r="A410" s="16"/>
      <c r="B410" s="9"/>
      <c r="C410" s="10"/>
      <c r="D410" s="11"/>
      <c r="E410" s="208"/>
      <c r="F410" s="208"/>
      <c r="G410" s="208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</row>
    <row r="411" spans="1:48" s="62" customFormat="1" ht="75" customHeight="1" x14ac:dyDescent="0.2">
      <c r="A411" s="15"/>
      <c r="B411" s="12"/>
      <c r="C411" s="13"/>
      <c r="D411" s="14"/>
      <c r="E411" s="208"/>
      <c r="F411" s="208"/>
      <c r="G411" s="208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</row>
    <row r="412" spans="1:48" s="62" customFormat="1" ht="93.75" customHeight="1" x14ac:dyDescent="0.25">
      <c r="A412" s="16"/>
      <c r="B412" s="9"/>
      <c r="C412" s="10"/>
      <c r="D412" s="11"/>
      <c r="E412" s="208"/>
      <c r="F412" s="208"/>
      <c r="G412" s="208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</row>
    <row r="413" spans="1:48" s="62" customFormat="1" ht="37.5" customHeight="1" x14ac:dyDescent="0.25">
      <c r="A413" s="16"/>
      <c r="B413" s="9"/>
      <c r="C413" s="10"/>
      <c r="D413" s="11"/>
      <c r="E413" s="208"/>
      <c r="F413" s="208"/>
      <c r="G413" s="208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</row>
    <row r="414" spans="1:48" s="62" customFormat="1" ht="18.75" customHeight="1" x14ac:dyDescent="0.25">
      <c r="A414" s="16"/>
      <c r="B414" s="9"/>
      <c r="C414" s="10"/>
      <c r="D414" s="11"/>
      <c r="E414" s="208"/>
      <c r="F414" s="208"/>
      <c r="G414" s="208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</row>
    <row r="415" spans="1:48" s="62" customFormat="1" ht="93.75" customHeight="1" x14ac:dyDescent="0.2">
      <c r="A415" s="15"/>
      <c r="B415" s="12"/>
      <c r="C415" s="13"/>
      <c r="D415" s="14"/>
      <c r="E415" s="208"/>
      <c r="F415" s="208"/>
      <c r="G415" s="208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</row>
    <row r="416" spans="1:48" s="62" customFormat="1" ht="18.75" customHeight="1" x14ac:dyDescent="0.25">
      <c r="A416" s="16"/>
      <c r="B416" s="9"/>
      <c r="C416" s="10"/>
      <c r="D416" s="11"/>
      <c r="E416" s="208"/>
      <c r="F416" s="208"/>
      <c r="G416" s="208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</row>
    <row r="417" spans="1:48" s="62" customFormat="1" ht="93.75" customHeight="1" x14ac:dyDescent="0.25">
      <c r="A417" s="16"/>
      <c r="B417" s="9"/>
      <c r="C417" s="10"/>
      <c r="D417" s="11"/>
      <c r="E417" s="208"/>
      <c r="F417" s="208"/>
      <c r="G417" s="208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</row>
    <row r="418" spans="1:48" s="62" customFormat="1" ht="18.75" customHeight="1" x14ac:dyDescent="0.25">
      <c r="A418" s="16"/>
      <c r="B418" s="9"/>
      <c r="C418" s="10"/>
      <c r="D418" s="11"/>
      <c r="E418" s="208"/>
      <c r="F418" s="208"/>
      <c r="G418" s="208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</row>
    <row r="419" spans="1:48" s="62" customFormat="1" ht="37.5" customHeight="1" x14ac:dyDescent="0.25">
      <c r="A419" s="16"/>
      <c r="B419" s="9"/>
      <c r="C419" s="10"/>
      <c r="D419" s="11"/>
      <c r="E419" s="208"/>
      <c r="F419" s="208"/>
      <c r="G419" s="208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</row>
    <row r="420" spans="1:48" s="62" customFormat="1" ht="37.5" customHeight="1" x14ac:dyDescent="0.25">
      <c r="A420" s="16"/>
      <c r="B420" s="9"/>
      <c r="C420" s="10"/>
      <c r="D420" s="11"/>
      <c r="E420" s="208"/>
      <c r="F420" s="208"/>
      <c r="G420" s="208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</row>
    <row r="421" spans="1:48" s="62" customFormat="1" ht="93.75" customHeight="1" x14ac:dyDescent="0.2">
      <c r="A421" s="15"/>
      <c r="B421" s="12"/>
      <c r="C421" s="13"/>
      <c r="D421" s="14"/>
      <c r="E421" s="208"/>
      <c r="F421" s="208"/>
      <c r="G421" s="208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</row>
    <row r="422" spans="1:48" s="62" customFormat="1" ht="93.75" customHeight="1" x14ac:dyDescent="0.25">
      <c r="A422" s="16"/>
      <c r="B422" s="9"/>
      <c r="C422" s="10"/>
      <c r="D422" s="11"/>
      <c r="E422" s="208"/>
      <c r="F422" s="208"/>
      <c r="G422" s="208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</row>
    <row r="423" spans="1:48" s="62" customFormat="1" ht="18.75" customHeight="1" x14ac:dyDescent="0.25">
      <c r="A423" s="16"/>
      <c r="B423" s="9"/>
      <c r="C423" s="10"/>
      <c r="D423" s="11"/>
      <c r="E423" s="208"/>
      <c r="F423" s="208"/>
      <c r="G423" s="208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</row>
    <row r="424" spans="1:48" s="62" customFormat="1" ht="18.75" customHeight="1" x14ac:dyDescent="0.25">
      <c r="A424" s="16"/>
      <c r="B424" s="9"/>
      <c r="C424" s="10"/>
      <c r="D424" s="11"/>
      <c r="E424" s="208"/>
      <c r="F424" s="208"/>
      <c r="G424" s="208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</row>
    <row r="425" spans="1:48" s="62" customFormat="1" ht="131.25" customHeight="1" x14ac:dyDescent="0.25">
      <c r="A425" s="16"/>
      <c r="B425" s="9"/>
      <c r="C425" s="10"/>
      <c r="D425" s="11"/>
      <c r="E425" s="208"/>
      <c r="F425" s="208"/>
      <c r="G425" s="208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</row>
    <row r="426" spans="1:48" s="62" customFormat="1" ht="18.75" customHeight="1" x14ac:dyDescent="0.25">
      <c r="A426" s="16"/>
      <c r="B426" s="9"/>
      <c r="C426" s="10"/>
      <c r="D426" s="11"/>
      <c r="E426" s="208"/>
      <c r="F426" s="208"/>
      <c r="G426" s="208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</row>
    <row r="427" spans="1:48" s="62" customFormat="1" ht="18.75" customHeight="1" x14ac:dyDescent="0.25">
      <c r="A427" s="16"/>
      <c r="B427" s="9"/>
      <c r="C427" s="10"/>
      <c r="D427" s="11"/>
      <c r="E427" s="208"/>
      <c r="F427" s="208"/>
      <c r="G427" s="208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</row>
    <row r="428" spans="1:48" s="62" customFormat="1" ht="112.5" customHeight="1" x14ac:dyDescent="0.25">
      <c r="A428" s="16"/>
      <c r="B428" s="9"/>
      <c r="C428" s="10"/>
      <c r="D428" s="11"/>
      <c r="E428" s="208"/>
      <c r="F428" s="208"/>
      <c r="G428" s="208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</row>
    <row r="429" spans="1:48" s="62" customFormat="1" ht="18.75" customHeight="1" x14ac:dyDescent="0.25">
      <c r="A429" s="16"/>
      <c r="B429" s="9"/>
      <c r="C429" s="10"/>
      <c r="D429" s="11"/>
      <c r="E429" s="208"/>
      <c r="F429" s="208"/>
      <c r="G429" s="208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</row>
    <row r="430" spans="1:48" s="62" customFormat="1" ht="18.75" customHeight="1" x14ac:dyDescent="0.25">
      <c r="A430" s="16"/>
      <c r="B430" s="9"/>
      <c r="C430" s="10"/>
      <c r="D430" s="11"/>
      <c r="E430" s="208"/>
      <c r="F430" s="208"/>
      <c r="G430" s="208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</row>
    <row r="431" spans="1:48" s="62" customFormat="1" ht="150" customHeight="1" x14ac:dyDescent="0.25">
      <c r="A431" s="16"/>
      <c r="B431" s="9"/>
      <c r="C431" s="10"/>
      <c r="D431" s="11"/>
      <c r="E431" s="208"/>
      <c r="F431" s="208"/>
      <c r="G431" s="208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</row>
    <row r="432" spans="1:48" s="62" customFormat="1" ht="18.75" customHeight="1" x14ac:dyDescent="0.25">
      <c r="A432" s="16"/>
      <c r="B432" s="9"/>
      <c r="C432" s="10"/>
      <c r="D432" s="11"/>
      <c r="E432" s="208"/>
      <c r="F432" s="208"/>
      <c r="G432" s="208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</row>
    <row r="433" spans="1:48" s="62" customFormat="1" ht="18.75" customHeight="1" x14ac:dyDescent="0.25">
      <c r="A433" s="16"/>
      <c r="B433" s="9"/>
      <c r="C433" s="10"/>
      <c r="D433" s="11"/>
      <c r="E433" s="208"/>
      <c r="F433" s="208"/>
      <c r="G433" s="208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</row>
    <row r="434" spans="1:48" s="62" customFormat="1" ht="112.5" customHeight="1" x14ac:dyDescent="0.25">
      <c r="A434" s="16"/>
      <c r="B434" s="9"/>
      <c r="C434" s="10"/>
      <c r="D434" s="11"/>
      <c r="E434" s="208"/>
      <c r="F434" s="208"/>
      <c r="G434" s="208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</row>
    <row r="435" spans="1:48" s="62" customFormat="1" ht="18.75" customHeight="1" x14ac:dyDescent="0.25">
      <c r="A435" s="16"/>
      <c r="B435" s="9"/>
      <c r="C435" s="10"/>
      <c r="D435" s="11"/>
      <c r="E435" s="208"/>
      <c r="F435" s="208"/>
      <c r="G435" s="208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</row>
    <row r="436" spans="1:48" s="62" customFormat="1" ht="18.75" customHeight="1" x14ac:dyDescent="0.25">
      <c r="A436" s="16"/>
      <c r="B436" s="9"/>
      <c r="C436" s="10"/>
      <c r="D436" s="11"/>
      <c r="E436" s="208"/>
      <c r="F436" s="208"/>
      <c r="G436" s="208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</row>
    <row r="437" spans="1:48" s="62" customFormat="1" ht="243.75" customHeight="1" x14ac:dyDescent="0.25">
      <c r="A437" s="16"/>
      <c r="B437" s="9"/>
      <c r="C437" s="10"/>
      <c r="D437" s="11"/>
      <c r="E437" s="208"/>
      <c r="F437" s="208"/>
      <c r="G437" s="208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</row>
    <row r="438" spans="1:48" s="62" customFormat="1" ht="18.75" customHeight="1" x14ac:dyDescent="0.25">
      <c r="A438" s="16"/>
      <c r="B438" s="9"/>
      <c r="C438" s="10"/>
      <c r="D438" s="11"/>
      <c r="E438" s="208"/>
      <c r="F438" s="208"/>
      <c r="G438" s="208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</row>
    <row r="439" spans="1:48" s="62" customFormat="1" ht="18.75" customHeight="1" x14ac:dyDescent="0.25">
      <c r="A439" s="16"/>
      <c r="B439" s="9"/>
      <c r="C439" s="10"/>
      <c r="D439" s="11"/>
      <c r="E439" s="208"/>
      <c r="F439" s="208"/>
      <c r="G439" s="208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</row>
    <row r="440" spans="1:48" s="62" customFormat="1" ht="187.5" customHeight="1" x14ac:dyDescent="0.25">
      <c r="A440" s="16"/>
      <c r="B440" s="9"/>
      <c r="C440" s="10"/>
      <c r="D440" s="11"/>
      <c r="E440" s="208"/>
      <c r="F440" s="208"/>
      <c r="G440" s="208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</row>
    <row r="441" spans="1:48" s="62" customFormat="1" ht="18.75" customHeight="1" x14ac:dyDescent="0.25">
      <c r="A441" s="16"/>
      <c r="B441" s="9"/>
      <c r="C441" s="10"/>
      <c r="D441" s="11"/>
      <c r="E441" s="208"/>
      <c r="F441" s="208"/>
      <c r="G441" s="208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</row>
    <row r="442" spans="1:48" s="62" customFormat="1" ht="18.75" customHeight="1" x14ac:dyDescent="0.25">
      <c r="A442" s="16"/>
      <c r="B442" s="9"/>
      <c r="C442" s="10"/>
      <c r="D442" s="11"/>
      <c r="E442" s="208"/>
      <c r="F442" s="208"/>
      <c r="G442" s="208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</row>
    <row r="443" spans="1:48" s="62" customFormat="1" ht="206.25" customHeight="1" x14ac:dyDescent="0.25">
      <c r="A443" s="16"/>
      <c r="B443" s="9"/>
      <c r="C443" s="10"/>
      <c r="D443" s="11"/>
      <c r="E443" s="208"/>
      <c r="F443" s="208"/>
      <c r="G443" s="208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</row>
    <row r="444" spans="1:48" s="62" customFormat="1" ht="18.75" customHeight="1" x14ac:dyDescent="0.25">
      <c r="A444" s="16"/>
      <c r="B444" s="9"/>
      <c r="C444" s="10"/>
      <c r="D444" s="11"/>
      <c r="E444" s="208"/>
      <c r="F444" s="208"/>
      <c r="G444" s="208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</row>
    <row r="445" spans="1:48" s="62" customFormat="1" ht="18.75" customHeight="1" x14ac:dyDescent="0.25">
      <c r="A445" s="16"/>
      <c r="B445" s="9"/>
      <c r="C445" s="10"/>
      <c r="D445" s="11"/>
      <c r="E445" s="208"/>
      <c r="F445" s="208"/>
      <c r="G445" s="208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</row>
    <row r="446" spans="1:48" s="62" customFormat="1" ht="56.25" customHeight="1" x14ac:dyDescent="0.2">
      <c r="A446" s="15"/>
      <c r="B446" s="12"/>
      <c r="C446" s="13"/>
      <c r="D446" s="14"/>
      <c r="E446" s="208"/>
      <c r="F446" s="208"/>
      <c r="G446" s="208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</row>
    <row r="447" spans="1:48" s="62" customFormat="1" ht="18.75" customHeight="1" x14ac:dyDescent="0.25">
      <c r="A447" s="16"/>
      <c r="B447" s="9"/>
      <c r="C447" s="10"/>
      <c r="D447" s="11"/>
      <c r="E447" s="208"/>
      <c r="F447" s="208"/>
      <c r="G447" s="208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</row>
    <row r="448" spans="1:48" s="62" customFormat="1" ht="18.75" customHeight="1" x14ac:dyDescent="0.25">
      <c r="A448" s="16"/>
      <c r="B448" s="9"/>
      <c r="C448" s="10"/>
      <c r="D448" s="11"/>
      <c r="E448" s="208"/>
      <c r="F448" s="208"/>
      <c r="G448" s="208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</row>
    <row r="449" spans="1:48" s="62" customFormat="1" ht="18.75" customHeight="1" x14ac:dyDescent="0.25">
      <c r="A449" s="16"/>
      <c r="B449" s="9"/>
      <c r="C449" s="10"/>
      <c r="D449" s="11"/>
      <c r="E449" s="208"/>
      <c r="F449" s="208"/>
      <c r="G449" s="208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</row>
    <row r="450" spans="1:48" s="62" customFormat="1" ht="18.75" customHeight="1" x14ac:dyDescent="0.25">
      <c r="A450" s="16"/>
      <c r="B450" s="9"/>
      <c r="C450" s="10"/>
      <c r="D450" s="11"/>
      <c r="E450" s="208"/>
      <c r="F450" s="208"/>
      <c r="G450" s="208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</row>
    <row r="451" spans="1:48" s="62" customFormat="1" ht="18.75" customHeight="1" x14ac:dyDescent="0.25">
      <c r="A451" s="16"/>
      <c r="B451" s="9"/>
      <c r="C451" s="10"/>
      <c r="D451" s="11"/>
      <c r="E451" s="208"/>
      <c r="F451" s="208"/>
      <c r="G451" s="208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</row>
    <row r="452" spans="1:48" s="62" customFormat="1" ht="18.75" customHeight="1" x14ac:dyDescent="0.25">
      <c r="A452" s="16"/>
      <c r="B452" s="9"/>
      <c r="C452" s="10"/>
      <c r="D452" s="11"/>
      <c r="E452" s="208"/>
      <c r="F452" s="208"/>
      <c r="G452" s="208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</row>
    <row r="453" spans="1:48" s="62" customFormat="1" ht="206.25" customHeight="1" x14ac:dyDescent="0.25">
      <c r="A453" s="16"/>
      <c r="B453" s="9"/>
      <c r="C453" s="10"/>
      <c r="D453" s="11"/>
      <c r="E453" s="208"/>
      <c r="F453" s="208"/>
      <c r="G453" s="208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</row>
    <row r="454" spans="1:48" s="62" customFormat="1" ht="37.5" customHeight="1" x14ac:dyDescent="0.25">
      <c r="A454" s="16"/>
      <c r="B454" s="9"/>
      <c r="C454" s="10"/>
      <c r="D454" s="11"/>
      <c r="E454" s="208"/>
      <c r="F454" s="208"/>
      <c r="G454" s="208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</row>
    <row r="455" spans="1:48" s="62" customFormat="1" ht="18.75" customHeight="1" x14ac:dyDescent="0.25">
      <c r="A455" s="16"/>
      <c r="B455" s="9"/>
      <c r="C455" s="10"/>
      <c r="D455" s="11"/>
      <c r="E455" s="208"/>
      <c r="F455" s="208"/>
      <c r="G455" s="208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</row>
    <row r="456" spans="1:48" s="62" customFormat="1" ht="18.75" customHeight="1" x14ac:dyDescent="0.25">
      <c r="A456" s="16"/>
      <c r="B456" s="9"/>
      <c r="C456" s="10"/>
      <c r="D456" s="11"/>
      <c r="E456" s="208"/>
      <c r="F456" s="208"/>
      <c r="G456" s="208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</row>
    <row r="457" spans="1:48" s="62" customFormat="1" ht="150" customHeight="1" x14ac:dyDescent="0.25">
      <c r="A457" s="16"/>
      <c r="B457" s="9"/>
      <c r="C457" s="10"/>
      <c r="D457" s="11"/>
      <c r="E457" s="208"/>
      <c r="F457" s="208"/>
      <c r="G457" s="208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</row>
    <row r="458" spans="1:48" s="62" customFormat="1" ht="93.75" customHeight="1" x14ac:dyDescent="0.25">
      <c r="A458" s="16"/>
      <c r="B458" s="9"/>
      <c r="C458" s="10"/>
      <c r="D458" s="11"/>
      <c r="E458" s="208"/>
      <c r="F458" s="208"/>
      <c r="G458" s="208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</row>
    <row r="459" spans="1:48" s="62" customFormat="1" ht="18.75" customHeight="1" x14ac:dyDescent="0.25">
      <c r="A459" s="16"/>
      <c r="B459" s="9"/>
      <c r="C459" s="10"/>
      <c r="D459" s="11"/>
      <c r="E459" s="208"/>
      <c r="F459" s="208"/>
      <c r="G459" s="208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</row>
    <row r="460" spans="1:48" s="62" customFormat="1" ht="75" customHeight="1" x14ac:dyDescent="0.2">
      <c r="A460" s="15"/>
      <c r="B460" s="12"/>
      <c r="C460" s="13"/>
      <c r="D460" s="14"/>
      <c r="E460" s="208"/>
      <c r="F460" s="208"/>
      <c r="G460" s="208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</row>
    <row r="461" spans="1:48" s="62" customFormat="1" ht="187.5" customHeight="1" x14ac:dyDescent="0.25">
      <c r="A461" s="16"/>
      <c r="B461" s="9"/>
      <c r="C461" s="10"/>
      <c r="D461" s="11"/>
      <c r="E461" s="208"/>
      <c r="F461" s="208"/>
      <c r="G461" s="208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</row>
    <row r="462" spans="1:48" s="62" customFormat="1" ht="18.75" customHeight="1" x14ac:dyDescent="0.25">
      <c r="A462" s="16"/>
      <c r="B462" s="9"/>
      <c r="C462" s="10"/>
      <c r="D462" s="11"/>
      <c r="E462" s="208"/>
      <c r="F462" s="208"/>
      <c r="G462" s="208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</row>
    <row r="463" spans="1:48" s="62" customFormat="1" ht="18.75" customHeight="1" x14ac:dyDescent="0.25">
      <c r="A463" s="16"/>
      <c r="B463" s="9"/>
      <c r="C463" s="10"/>
      <c r="D463" s="11"/>
      <c r="E463" s="208"/>
      <c r="F463" s="208"/>
      <c r="G463" s="208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</row>
    <row r="464" spans="1:48" s="62" customFormat="1" ht="213.75" customHeight="1" x14ac:dyDescent="0.25">
      <c r="A464" s="16"/>
      <c r="B464" s="9"/>
      <c r="C464" s="10"/>
      <c r="D464" s="11"/>
      <c r="E464" s="208"/>
      <c r="F464" s="208"/>
      <c r="G464" s="208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</row>
    <row r="465" spans="1:48" s="62" customFormat="1" ht="18.75" customHeight="1" x14ac:dyDescent="0.25">
      <c r="A465" s="16"/>
      <c r="B465" s="9"/>
      <c r="C465" s="10"/>
      <c r="D465" s="11"/>
      <c r="E465" s="208"/>
      <c r="F465" s="208"/>
      <c r="G465" s="208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</row>
    <row r="466" spans="1:48" s="62" customFormat="1" ht="18.75" customHeight="1" x14ac:dyDescent="0.25">
      <c r="A466" s="16"/>
      <c r="B466" s="9"/>
      <c r="C466" s="10"/>
      <c r="D466" s="11"/>
      <c r="E466" s="208"/>
      <c r="F466" s="208"/>
      <c r="G466" s="208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</row>
    <row r="467" spans="1:48" s="62" customFormat="1" ht="37.5" customHeight="1" x14ac:dyDescent="0.25">
      <c r="A467" s="16"/>
      <c r="B467" s="9"/>
      <c r="C467" s="10"/>
      <c r="D467" s="11"/>
      <c r="E467" s="208"/>
      <c r="F467" s="208"/>
      <c r="G467" s="208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</row>
    <row r="468" spans="1:48" s="62" customFormat="1" ht="150" customHeight="1" x14ac:dyDescent="0.25">
      <c r="A468" s="16"/>
      <c r="B468" s="9"/>
      <c r="C468" s="10"/>
      <c r="D468" s="11"/>
      <c r="E468" s="208"/>
      <c r="F468" s="208"/>
      <c r="G468" s="208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</row>
    <row r="469" spans="1:48" s="62" customFormat="1" ht="93.75" customHeight="1" x14ac:dyDescent="0.25">
      <c r="A469" s="16"/>
      <c r="B469" s="9"/>
      <c r="C469" s="10"/>
      <c r="D469" s="11"/>
      <c r="E469" s="208"/>
      <c r="F469" s="208"/>
      <c r="G469" s="208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</row>
    <row r="470" spans="1:48" s="62" customFormat="1" ht="37.5" customHeight="1" x14ac:dyDescent="0.25">
      <c r="A470" s="16"/>
      <c r="B470" s="9"/>
      <c r="C470" s="10"/>
      <c r="D470" s="11"/>
      <c r="E470" s="208"/>
      <c r="F470" s="208"/>
      <c r="G470" s="208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</row>
    <row r="471" spans="1:48" s="62" customFormat="1" ht="37.5" customHeight="1" x14ac:dyDescent="0.25">
      <c r="A471" s="16"/>
      <c r="B471" s="9"/>
      <c r="C471" s="10"/>
      <c r="D471" s="11"/>
      <c r="E471" s="208"/>
      <c r="F471" s="208"/>
      <c r="G471" s="208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</row>
    <row r="472" spans="1:48" s="62" customFormat="1" ht="37.5" customHeight="1" x14ac:dyDescent="0.25">
      <c r="A472" s="16"/>
      <c r="B472" s="9"/>
      <c r="C472" s="10"/>
      <c r="D472" s="11"/>
      <c r="E472" s="208"/>
      <c r="F472" s="208"/>
      <c r="G472" s="208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</row>
    <row r="473" spans="1:48" s="62" customFormat="1" ht="208.5" customHeight="1" x14ac:dyDescent="0.25">
      <c r="A473" s="16"/>
      <c r="B473" s="9"/>
      <c r="C473" s="10"/>
      <c r="D473" s="11"/>
      <c r="E473" s="208"/>
      <c r="F473" s="208"/>
      <c r="G473" s="208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</row>
    <row r="474" spans="1:48" s="62" customFormat="1" ht="18.75" customHeight="1" x14ac:dyDescent="0.25">
      <c r="A474" s="16"/>
      <c r="B474" s="9"/>
      <c r="C474" s="10"/>
      <c r="D474" s="11"/>
      <c r="E474" s="208"/>
      <c r="F474" s="208"/>
      <c r="G474" s="208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</row>
    <row r="475" spans="1:48" s="62" customFormat="1" ht="37.5" customHeight="1" x14ac:dyDescent="0.25">
      <c r="A475" s="16"/>
      <c r="B475" s="9"/>
      <c r="C475" s="10"/>
      <c r="D475" s="11"/>
      <c r="E475" s="208"/>
      <c r="F475" s="208"/>
      <c r="G475" s="208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</row>
    <row r="476" spans="1:48" s="62" customFormat="1" ht="213.75" customHeight="1" x14ac:dyDescent="0.25">
      <c r="A476" s="16"/>
      <c r="B476" s="9"/>
      <c r="C476" s="10"/>
      <c r="D476" s="11"/>
      <c r="E476" s="208"/>
      <c r="F476" s="208"/>
      <c r="G476" s="208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</row>
    <row r="477" spans="1:48" s="62" customFormat="1" ht="18.75" customHeight="1" x14ac:dyDescent="0.25">
      <c r="A477" s="16"/>
      <c r="B477" s="9"/>
      <c r="C477" s="10"/>
      <c r="D477" s="11"/>
      <c r="E477" s="208"/>
      <c r="F477" s="208"/>
      <c r="G477" s="208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</row>
    <row r="478" spans="1:48" s="62" customFormat="1" ht="37.5" customHeight="1" x14ac:dyDescent="0.25">
      <c r="A478" s="16"/>
      <c r="B478" s="9"/>
      <c r="C478" s="10"/>
      <c r="D478" s="11"/>
      <c r="E478" s="208"/>
      <c r="F478" s="208"/>
      <c r="G478" s="208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</row>
    <row r="479" spans="1:48" s="62" customFormat="1" ht="17.25" customHeight="1" x14ac:dyDescent="0.25">
      <c r="A479" s="301"/>
      <c r="B479" s="302"/>
      <c r="C479" s="303"/>
      <c r="D479" s="14"/>
      <c r="E479" s="208"/>
      <c r="F479" s="208"/>
      <c r="G479" s="208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</row>
    <row r="480" spans="1:48" s="62" customFormat="1" x14ac:dyDescent="0.2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</row>
    <row r="481" spans="1:48" s="62" customFormat="1" x14ac:dyDescent="0.2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</row>
    <row r="482" spans="1:48" s="62" customFormat="1" x14ac:dyDescent="0.2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</row>
    <row r="483" spans="1:48" s="62" customFormat="1" x14ac:dyDescent="0.2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</row>
    <row r="484" spans="1:48" s="62" customFormat="1" x14ac:dyDescent="0.2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</row>
    <row r="485" spans="1:48" s="62" customFormat="1" x14ac:dyDescent="0.2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</row>
    <row r="486" spans="1:48" s="62" customFormat="1" x14ac:dyDescent="0.2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</row>
    <row r="487" spans="1:48" s="62" customFormat="1" x14ac:dyDescent="0.2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</row>
    <row r="488" spans="1:48" s="62" customFormat="1" x14ac:dyDescent="0.2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</row>
    <row r="489" spans="1:48" s="62" customFormat="1" x14ac:dyDescent="0.2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</row>
    <row r="490" spans="1:48" s="62" customFormat="1" x14ac:dyDescent="0.2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</row>
    <row r="491" spans="1:48" s="62" customFormat="1" x14ac:dyDescent="0.2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</row>
    <row r="492" spans="1:48" s="62" customFormat="1" x14ac:dyDescent="0.2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</row>
    <row r="493" spans="1:48" s="62" customFormat="1" x14ac:dyDescent="0.2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</row>
    <row r="494" spans="1:48" s="62" customFormat="1" x14ac:dyDescent="0.2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</row>
    <row r="495" spans="1:48" s="62" customFormat="1" x14ac:dyDescent="0.2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</row>
    <row r="496" spans="1:48" s="62" customFormat="1" x14ac:dyDescent="0.2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</row>
    <row r="497" s="63" customFormat="1" x14ac:dyDescent="0.2"/>
    <row r="498" s="63" customFormat="1" x14ac:dyDescent="0.2"/>
    <row r="499" s="63" customFormat="1" x14ac:dyDescent="0.2"/>
    <row r="500" s="63" customFormat="1" x14ac:dyDescent="0.2"/>
    <row r="501" s="63" customFormat="1" x14ac:dyDescent="0.2"/>
    <row r="502" s="63" customFormat="1" x14ac:dyDescent="0.2"/>
    <row r="503" s="63" customFormat="1" x14ac:dyDescent="0.2"/>
    <row r="504" s="63" customFormat="1" x14ac:dyDescent="0.2"/>
    <row r="505" s="63" customFormat="1" x14ac:dyDescent="0.2"/>
    <row r="506" s="63" customFormat="1" x14ac:dyDescent="0.2"/>
    <row r="507" s="63" customFormat="1" x14ac:dyDescent="0.2"/>
    <row r="508" s="63" customFormat="1" x14ac:dyDescent="0.2"/>
    <row r="509" s="63" customFormat="1" x14ac:dyDescent="0.2"/>
    <row r="510" s="63" customFormat="1" x14ac:dyDescent="0.2"/>
    <row r="511" s="63" customFormat="1" x14ac:dyDescent="0.2"/>
    <row r="512" s="63" customFormat="1" x14ac:dyDescent="0.2"/>
    <row r="513" s="63" customFormat="1" x14ac:dyDescent="0.2"/>
    <row r="514" s="63" customFormat="1" x14ac:dyDescent="0.2"/>
    <row r="515" s="63" customFormat="1" x14ac:dyDescent="0.2"/>
    <row r="516" s="63" customFormat="1" x14ac:dyDescent="0.2"/>
    <row r="517" s="63" customFormat="1" x14ac:dyDescent="0.2"/>
    <row r="518" s="63" customFormat="1" x14ac:dyDescent="0.2"/>
    <row r="519" s="63" customFormat="1" x14ac:dyDescent="0.2"/>
    <row r="520" s="63" customFormat="1" x14ac:dyDescent="0.2"/>
    <row r="521" s="63" customFormat="1" x14ac:dyDescent="0.2"/>
    <row r="522" s="63" customFormat="1" x14ac:dyDescent="0.2"/>
    <row r="523" s="63" customFormat="1" x14ac:dyDescent="0.2"/>
    <row r="524" s="63" customFormat="1" x14ac:dyDescent="0.2"/>
    <row r="525" s="63" customFormat="1" x14ac:dyDescent="0.2"/>
    <row r="526" s="63" customFormat="1" x14ac:dyDescent="0.2"/>
    <row r="527" s="63" customFormat="1" x14ac:dyDescent="0.2"/>
    <row r="528" s="63" customFormat="1" x14ac:dyDescent="0.2"/>
    <row r="529" s="63" customFormat="1" x14ac:dyDescent="0.2"/>
    <row r="530" s="63" customFormat="1" x14ac:dyDescent="0.2"/>
    <row r="531" s="63" customFormat="1" x14ac:dyDescent="0.2"/>
    <row r="532" s="63" customFormat="1" x14ac:dyDescent="0.2"/>
    <row r="533" s="63" customFormat="1" x14ac:dyDescent="0.2"/>
    <row r="534" s="63" customFormat="1" x14ac:dyDescent="0.2"/>
    <row r="535" s="63" customFormat="1" x14ac:dyDescent="0.2"/>
    <row r="536" s="63" customFormat="1" x14ac:dyDescent="0.2"/>
    <row r="537" s="63" customFormat="1" x14ac:dyDescent="0.2"/>
    <row r="538" s="63" customFormat="1" x14ac:dyDescent="0.2"/>
    <row r="539" s="63" customFormat="1" x14ac:dyDescent="0.2"/>
    <row r="540" s="63" customFormat="1" x14ac:dyDescent="0.2"/>
    <row r="541" s="63" customFormat="1" x14ac:dyDescent="0.2"/>
    <row r="542" s="63" customFormat="1" x14ac:dyDescent="0.2"/>
    <row r="543" s="63" customFormat="1" x14ac:dyDescent="0.2"/>
    <row r="544" s="63" customFormat="1" x14ac:dyDescent="0.2"/>
    <row r="545" s="63" customFormat="1" x14ac:dyDescent="0.2"/>
    <row r="546" s="63" customFormat="1" x14ac:dyDescent="0.2"/>
    <row r="547" s="63" customFormat="1" x14ac:dyDescent="0.2"/>
    <row r="548" s="63" customFormat="1" x14ac:dyDescent="0.2"/>
    <row r="549" s="63" customFormat="1" x14ac:dyDescent="0.2"/>
    <row r="550" s="63" customFormat="1" x14ac:dyDescent="0.2"/>
    <row r="551" s="63" customFormat="1" x14ac:dyDescent="0.2"/>
    <row r="552" s="63" customFormat="1" x14ac:dyDescent="0.2"/>
    <row r="553" s="63" customFormat="1" x14ac:dyDescent="0.2"/>
    <row r="554" s="63" customFormat="1" x14ac:dyDescent="0.2"/>
    <row r="555" s="63" customFormat="1" x14ac:dyDescent="0.2"/>
    <row r="556" s="63" customFormat="1" x14ac:dyDescent="0.2"/>
    <row r="557" s="63" customFormat="1" x14ac:dyDescent="0.2"/>
    <row r="558" s="63" customFormat="1" x14ac:dyDescent="0.2"/>
    <row r="559" s="63" customFormat="1" x14ac:dyDescent="0.2"/>
    <row r="560" s="63" customFormat="1" x14ac:dyDescent="0.2"/>
    <row r="561" s="63" customFormat="1" x14ac:dyDescent="0.2"/>
    <row r="562" s="63" customFormat="1" x14ac:dyDescent="0.2"/>
    <row r="563" s="63" customFormat="1" x14ac:dyDescent="0.2"/>
    <row r="564" s="63" customFormat="1" x14ac:dyDescent="0.2"/>
    <row r="565" s="63" customFormat="1" x14ac:dyDescent="0.2"/>
    <row r="566" s="63" customFormat="1" x14ac:dyDescent="0.2"/>
    <row r="567" s="63" customFormat="1" x14ac:dyDescent="0.2"/>
    <row r="568" s="63" customFormat="1" x14ac:dyDescent="0.2"/>
    <row r="569" s="63" customFormat="1" x14ac:dyDescent="0.2"/>
    <row r="570" s="63" customFormat="1" x14ac:dyDescent="0.2"/>
    <row r="571" s="63" customFormat="1" x14ac:dyDescent="0.2"/>
    <row r="572" s="63" customFormat="1" x14ac:dyDescent="0.2"/>
    <row r="573" s="63" customFormat="1" x14ac:dyDescent="0.2"/>
    <row r="574" s="63" customFormat="1" x14ac:dyDescent="0.2"/>
    <row r="575" s="63" customFormat="1" x14ac:dyDescent="0.2"/>
    <row r="576" s="63" customFormat="1" x14ac:dyDescent="0.2"/>
    <row r="577" s="63" customFormat="1" x14ac:dyDescent="0.2"/>
    <row r="578" s="63" customFormat="1" x14ac:dyDescent="0.2"/>
    <row r="579" s="63" customFormat="1" x14ac:dyDescent="0.2"/>
    <row r="580" s="63" customFormat="1" x14ac:dyDescent="0.2"/>
    <row r="581" s="63" customFormat="1" x14ac:dyDescent="0.2"/>
    <row r="582" s="63" customFormat="1" x14ac:dyDescent="0.2"/>
    <row r="583" s="63" customFormat="1" x14ac:dyDescent="0.2"/>
    <row r="584" s="63" customFormat="1" x14ac:dyDescent="0.2"/>
    <row r="585" s="63" customFormat="1" x14ac:dyDescent="0.2"/>
    <row r="586" s="63" customFormat="1" x14ac:dyDescent="0.2"/>
    <row r="587" s="63" customFormat="1" x14ac:dyDescent="0.2"/>
    <row r="588" s="63" customFormat="1" x14ac:dyDescent="0.2"/>
    <row r="589" s="63" customFormat="1" x14ac:dyDescent="0.2"/>
    <row r="590" s="63" customFormat="1" x14ac:dyDescent="0.2"/>
    <row r="591" s="63" customFormat="1" x14ac:dyDescent="0.2"/>
    <row r="592" s="63" customFormat="1" x14ac:dyDescent="0.2"/>
    <row r="593" s="63" customFormat="1" x14ac:dyDescent="0.2"/>
    <row r="594" s="63" customFormat="1" x14ac:dyDescent="0.2"/>
    <row r="595" s="63" customFormat="1" x14ac:dyDescent="0.2"/>
    <row r="596" s="63" customFormat="1" x14ac:dyDescent="0.2"/>
    <row r="597" s="63" customFormat="1" x14ac:dyDescent="0.2"/>
    <row r="598" s="63" customFormat="1" x14ac:dyDescent="0.2"/>
    <row r="599" s="63" customFormat="1" x14ac:dyDescent="0.2"/>
    <row r="600" s="63" customFormat="1" x14ac:dyDescent="0.2"/>
    <row r="601" s="63" customFormat="1" x14ac:dyDescent="0.2"/>
    <row r="602" s="63" customFormat="1" x14ac:dyDescent="0.2"/>
    <row r="603" s="63" customFormat="1" x14ac:dyDescent="0.2"/>
    <row r="604" s="63" customFormat="1" x14ac:dyDescent="0.2"/>
    <row r="605" s="63" customFormat="1" x14ac:dyDescent="0.2"/>
    <row r="606" s="63" customFormat="1" x14ac:dyDescent="0.2"/>
    <row r="607" s="63" customFormat="1" x14ac:dyDescent="0.2"/>
    <row r="608" s="63" customFormat="1" x14ac:dyDescent="0.2"/>
    <row r="609" s="63" customFormat="1" x14ac:dyDescent="0.2"/>
    <row r="610" s="63" customFormat="1" x14ac:dyDescent="0.2"/>
    <row r="611" s="63" customFormat="1" x14ac:dyDescent="0.2"/>
    <row r="612" s="63" customFormat="1" x14ac:dyDescent="0.2"/>
    <row r="613" s="63" customFormat="1" x14ac:dyDescent="0.2"/>
    <row r="614" s="63" customFormat="1" x14ac:dyDescent="0.2"/>
    <row r="615" s="63" customFormat="1" x14ac:dyDescent="0.2"/>
    <row r="616" s="63" customFormat="1" x14ac:dyDescent="0.2"/>
    <row r="617" s="63" customFormat="1" x14ac:dyDescent="0.2"/>
    <row r="618" s="63" customFormat="1" x14ac:dyDescent="0.2"/>
    <row r="619" s="63" customFormat="1" x14ac:dyDescent="0.2"/>
    <row r="620" s="63" customFormat="1" x14ac:dyDescent="0.2"/>
    <row r="621" s="63" customFormat="1" x14ac:dyDescent="0.2"/>
    <row r="622" s="63" customFormat="1" x14ac:dyDescent="0.2"/>
    <row r="623" s="63" customFormat="1" x14ac:dyDescent="0.2"/>
    <row r="624" s="63" customFormat="1" x14ac:dyDescent="0.2"/>
    <row r="625" s="63" customFormat="1" x14ac:dyDescent="0.2"/>
    <row r="626" s="63" customFormat="1" x14ac:dyDescent="0.2"/>
    <row r="627" s="63" customFormat="1" x14ac:dyDescent="0.2"/>
    <row r="628" s="63" customFormat="1" x14ac:dyDescent="0.2"/>
    <row r="629" s="63" customFormat="1" x14ac:dyDescent="0.2"/>
    <row r="630" s="63" customFormat="1" x14ac:dyDescent="0.2"/>
    <row r="631" s="63" customFormat="1" x14ac:dyDescent="0.2"/>
    <row r="632" s="63" customFormat="1" x14ac:dyDescent="0.2"/>
    <row r="633" s="63" customFormat="1" x14ac:dyDescent="0.2"/>
    <row r="634" s="63" customFormat="1" x14ac:dyDescent="0.2"/>
    <row r="635" s="63" customFormat="1" x14ac:dyDescent="0.2"/>
    <row r="636" s="63" customFormat="1" x14ac:dyDescent="0.2"/>
    <row r="637" s="63" customFormat="1" x14ac:dyDescent="0.2"/>
    <row r="638" s="63" customFormat="1" x14ac:dyDescent="0.2"/>
    <row r="639" s="63" customFormat="1" x14ac:dyDescent="0.2"/>
    <row r="640" s="63" customFormat="1" x14ac:dyDescent="0.2"/>
    <row r="641" s="63" customFormat="1" x14ac:dyDescent="0.2"/>
    <row r="642" s="63" customFormat="1" x14ac:dyDescent="0.2"/>
    <row r="643" s="63" customFormat="1" x14ac:dyDescent="0.2"/>
    <row r="644" s="63" customFormat="1" x14ac:dyDescent="0.2"/>
    <row r="645" s="63" customFormat="1" x14ac:dyDescent="0.2"/>
    <row r="646" s="63" customFormat="1" x14ac:dyDescent="0.2"/>
    <row r="647" s="63" customFormat="1" x14ac:dyDescent="0.2"/>
    <row r="648" s="63" customFormat="1" x14ac:dyDescent="0.2"/>
    <row r="649" s="63" customFormat="1" x14ac:dyDescent="0.2"/>
    <row r="650" s="63" customFormat="1" x14ac:dyDescent="0.2"/>
    <row r="651" s="63" customFormat="1" x14ac:dyDescent="0.2"/>
    <row r="652" s="63" customFormat="1" x14ac:dyDescent="0.2"/>
    <row r="653" s="63" customFormat="1" x14ac:dyDescent="0.2"/>
    <row r="654" s="63" customFormat="1" x14ac:dyDescent="0.2"/>
    <row r="655" s="63" customFormat="1" x14ac:dyDescent="0.2"/>
    <row r="656" s="63" customFormat="1" x14ac:dyDescent="0.2"/>
    <row r="657" s="63" customFormat="1" x14ac:dyDescent="0.2"/>
    <row r="658" s="63" customFormat="1" x14ac:dyDescent="0.2"/>
    <row r="659" s="63" customFormat="1" x14ac:dyDescent="0.2"/>
    <row r="660" s="63" customFormat="1" x14ac:dyDescent="0.2"/>
    <row r="661" s="63" customFormat="1" x14ac:dyDescent="0.2"/>
    <row r="662" s="63" customFormat="1" x14ac:dyDescent="0.2"/>
    <row r="663" s="63" customFormat="1" x14ac:dyDescent="0.2"/>
    <row r="664" s="63" customFormat="1" x14ac:dyDescent="0.2"/>
    <row r="665" s="63" customFormat="1" x14ac:dyDescent="0.2"/>
    <row r="666" s="63" customFormat="1" x14ac:dyDescent="0.2"/>
    <row r="667" s="63" customFormat="1" x14ac:dyDescent="0.2"/>
    <row r="668" s="63" customFormat="1" x14ac:dyDescent="0.2"/>
    <row r="669" s="63" customFormat="1" x14ac:dyDescent="0.2"/>
    <row r="670" s="63" customFormat="1" x14ac:dyDescent="0.2"/>
    <row r="671" s="63" customFormat="1" x14ac:dyDescent="0.2"/>
    <row r="672" s="63" customFormat="1" x14ac:dyDescent="0.2"/>
    <row r="673" s="63" customFormat="1" x14ac:dyDescent="0.2"/>
    <row r="674" s="63" customFormat="1" x14ac:dyDescent="0.2"/>
    <row r="675" s="63" customFormat="1" x14ac:dyDescent="0.2"/>
    <row r="676" s="63" customFormat="1" x14ac:dyDescent="0.2"/>
    <row r="677" s="63" customFormat="1" x14ac:dyDescent="0.2"/>
    <row r="678" s="63" customFormat="1" x14ac:dyDescent="0.2"/>
    <row r="679" s="63" customFormat="1" x14ac:dyDescent="0.2"/>
    <row r="680" s="63" customFormat="1" x14ac:dyDescent="0.2"/>
    <row r="681" s="63" customFormat="1" x14ac:dyDescent="0.2"/>
    <row r="682" s="63" customFormat="1" x14ac:dyDescent="0.2"/>
    <row r="683" s="63" customFormat="1" x14ac:dyDescent="0.2"/>
    <row r="684" s="63" customFormat="1" x14ac:dyDescent="0.2"/>
    <row r="685" s="63" customFormat="1" x14ac:dyDescent="0.2"/>
    <row r="686" s="63" customFormat="1" x14ac:dyDescent="0.2"/>
    <row r="687" s="63" customFormat="1" x14ac:dyDescent="0.2"/>
    <row r="688" s="63" customFormat="1" x14ac:dyDescent="0.2"/>
    <row r="689" s="63" customFormat="1" x14ac:dyDescent="0.2"/>
    <row r="690" s="63" customFormat="1" x14ac:dyDescent="0.2"/>
    <row r="691" s="63" customFormat="1" x14ac:dyDescent="0.2"/>
    <row r="692" s="63" customFormat="1" x14ac:dyDescent="0.2"/>
    <row r="693" s="63" customFormat="1" x14ac:dyDescent="0.2"/>
    <row r="694" s="63" customFormat="1" x14ac:dyDescent="0.2"/>
    <row r="695" s="63" customFormat="1" x14ac:dyDescent="0.2"/>
    <row r="696" s="63" customFormat="1" x14ac:dyDescent="0.2"/>
    <row r="697" s="63" customFormat="1" x14ac:dyDescent="0.2"/>
    <row r="698" s="63" customFormat="1" x14ac:dyDescent="0.2"/>
    <row r="699" s="63" customFormat="1" x14ac:dyDescent="0.2"/>
    <row r="700" s="63" customFormat="1" x14ac:dyDescent="0.2"/>
    <row r="701" s="63" customFormat="1" x14ac:dyDescent="0.2"/>
    <row r="702" s="63" customFormat="1" x14ac:dyDescent="0.2"/>
    <row r="703" s="63" customFormat="1" x14ac:dyDescent="0.2"/>
    <row r="704" s="63" customFormat="1" x14ac:dyDescent="0.2"/>
    <row r="705" s="63" customFormat="1" x14ac:dyDescent="0.2"/>
    <row r="706" s="63" customFormat="1" x14ac:dyDescent="0.2"/>
    <row r="707" s="63" customFormat="1" x14ac:dyDescent="0.2"/>
    <row r="708" s="63" customFormat="1" x14ac:dyDescent="0.2"/>
  </sheetData>
  <mergeCells count="6">
    <mergeCell ref="A13:F13"/>
    <mergeCell ref="A16:A17"/>
    <mergeCell ref="B16:B17"/>
    <mergeCell ref="C16:C17"/>
    <mergeCell ref="D16:D17"/>
    <mergeCell ref="E16:F16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6.1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PC1</cp:lastModifiedBy>
  <cp:lastPrinted>2020-11-11T12:21:44Z</cp:lastPrinted>
  <dcterms:created xsi:type="dcterms:W3CDTF">2007-10-08T10:10:55Z</dcterms:created>
  <dcterms:modified xsi:type="dcterms:W3CDTF">2020-11-11T12:25:00Z</dcterms:modified>
</cp:coreProperties>
</file>